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0490" windowHeight="7155" tabRatio="974"/>
  </bookViews>
  <sheets>
    <sheet name="JUV" sheetId="1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RIOS" sheetId="16" r:id="rId12"/>
    <sheet name="TODOS GROSS" sheetId="15" state="hidden" r:id="rId13"/>
  </sheets>
  <calcPr calcId="125725"/>
</workbook>
</file>

<file path=xl/calcChain.xml><?xml version="1.0" encoding="utf-8"?>
<calcChain xmlns="http://schemas.openxmlformats.org/spreadsheetml/2006/main">
  <c r="E36" i="14"/>
  <c r="D36"/>
  <c r="C36"/>
  <c r="B36"/>
  <c r="A36"/>
  <c r="G24" i="13"/>
  <c r="G23"/>
  <c r="E24" i="14"/>
  <c r="D24"/>
  <c r="C24"/>
  <c r="B24"/>
  <c r="A24"/>
  <c r="G37" i="5"/>
  <c r="H37" s="1"/>
  <c r="K39"/>
  <c r="K38"/>
  <c r="K37"/>
  <c r="K36"/>
  <c r="E30" i="14"/>
  <c r="D30"/>
  <c r="C30"/>
  <c r="B30"/>
  <c r="A30"/>
  <c r="G18" i="13"/>
  <c r="F18"/>
  <c r="E18"/>
  <c r="D18"/>
  <c r="C18"/>
  <c r="B18"/>
  <c r="A18"/>
  <c r="G17"/>
  <c r="F17"/>
  <c r="E17"/>
  <c r="D17"/>
  <c r="C17"/>
  <c r="B17"/>
  <c r="A17"/>
  <c r="H16" i="8"/>
  <c r="H15"/>
  <c r="H14"/>
  <c r="H13"/>
  <c r="H12"/>
  <c r="F32" i="9"/>
  <c r="F36" i="14" l="1"/>
  <c r="E12"/>
  <c r="D12"/>
  <c r="C12"/>
  <c r="B12"/>
  <c r="A12"/>
  <c r="I65" i="16"/>
  <c r="E18" i="14"/>
  <c r="D18"/>
  <c r="C18"/>
  <c r="B18"/>
  <c r="A18"/>
  <c r="D81"/>
  <c r="B81"/>
  <c r="A81"/>
  <c r="D80"/>
  <c r="B80"/>
  <c r="A80"/>
  <c r="D79"/>
  <c r="B79"/>
  <c r="A79"/>
  <c r="D78"/>
  <c r="B78"/>
  <c r="A78"/>
  <c r="D77"/>
  <c r="B77"/>
  <c r="A77"/>
  <c r="D76"/>
  <c r="B76"/>
  <c r="A76"/>
  <c r="D71"/>
  <c r="B71"/>
  <c r="A71"/>
  <c r="D70"/>
  <c r="B70"/>
  <c r="A70"/>
  <c r="D69"/>
  <c r="B69"/>
  <c r="A69"/>
  <c r="D68"/>
  <c r="B68"/>
  <c r="A68"/>
  <c r="D67"/>
  <c r="B67"/>
  <c r="A67"/>
  <c r="D66"/>
  <c r="B66"/>
  <c r="A66"/>
  <c r="D65"/>
  <c r="B65"/>
  <c r="A65"/>
  <c r="D64"/>
  <c r="B64"/>
  <c r="A64"/>
  <c r="D63"/>
  <c r="B63"/>
  <c r="A63"/>
  <c r="D62"/>
  <c r="B62"/>
  <c r="A62"/>
  <c r="D61"/>
  <c r="B61"/>
  <c r="A61"/>
  <c r="D60"/>
  <c r="B60"/>
  <c r="A60"/>
  <c r="D59"/>
  <c r="B59"/>
  <c r="A59"/>
  <c r="D58"/>
  <c r="B58"/>
  <c r="A58"/>
  <c r="D57"/>
  <c r="B57"/>
  <c r="A57"/>
  <c r="D56"/>
  <c r="B56"/>
  <c r="A56"/>
  <c r="D55"/>
  <c r="B55"/>
  <c r="A55"/>
  <c r="D54"/>
  <c r="B54"/>
  <c r="A54"/>
  <c r="D53"/>
  <c r="B53"/>
  <c r="A53"/>
  <c r="E48"/>
  <c r="D48"/>
  <c r="C48"/>
  <c r="B48"/>
  <c r="A48"/>
  <c r="F25" i="7" l="1"/>
  <c r="F23"/>
  <c r="F21"/>
  <c r="F20"/>
  <c r="F24"/>
  <c r="F19"/>
  <c r="F12"/>
  <c r="F18"/>
  <c r="F17"/>
  <c r="F14"/>
  <c r="F16"/>
  <c r="F23" i="9"/>
  <c r="F28"/>
  <c r="F25"/>
  <c r="F21"/>
  <c r="F27"/>
  <c r="F26"/>
  <c r="F16"/>
  <c r="F15"/>
  <c r="F31"/>
  <c r="F14"/>
  <c r="F17" i="10"/>
  <c r="F20"/>
  <c r="F18"/>
  <c r="F19"/>
  <c r="F16"/>
  <c r="F10"/>
  <c r="F13"/>
  <c r="F15"/>
  <c r="F12"/>
  <c r="I80" i="16"/>
  <c r="I79"/>
  <c r="I77"/>
  <c r="I76"/>
  <c r="I75"/>
  <c r="I74"/>
  <c r="I73"/>
  <c r="I72"/>
  <c r="I71"/>
  <c r="I70"/>
  <c r="I69"/>
  <c r="I67"/>
  <c r="I66"/>
  <c r="I64"/>
  <c r="I63"/>
  <c r="I61"/>
  <c r="I60"/>
  <c r="I58"/>
  <c r="I57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J35"/>
  <c r="F48" i="14"/>
  <c r="F42"/>
  <c r="F30"/>
  <c r="F24"/>
  <c r="F18"/>
  <c r="G48" i="13"/>
  <c r="H48" s="1"/>
  <c r="G47"/>
  <c r="H47" s="1"/>
  <c r="G36"/>
  <c r="H36" s="1"/>
  <c r="G35"/>
  <c r="H35" s="1"/>
  <c r="G30"/>
  <c r="H30" s="1"/>
  <c r="G29"/>
  <c r="H29" s="1"/>
  <c r="H24"/>
  <c r="H23"/>
  <c r="F11" i="6"/>
  <c r="F13"/>
  <c r="F10"/>
  <c r="F12"/>
  <c r="F11" i="7"/>
  <c r="F15"/>
  <c r="F22"/>
  <c r="F13"/>
  <c r="F10"/>
  <c r="F36" i="9"/>
  <c r="F43"/>
  <c r="F42"/>
  <c r="F40"/>
  <c r="F39"/>
  <c r="F41"/>
  <c r="F44"/>
  <c r="F38"/>
  <c r="F37"/>
  <c r="F19"/>
  <c r="F29"/>
  <c r="F24"/>
  <c r="F30"/>
  <c r="F22"/>
  <c r="F20"/>
  <c r="F18"/>
  <c r="F12"/>
  <c r="F13"/>
  <c r="F17"/>
  <c r="F11"/>
  <c r="F10"/>
  <c r="F25" i="10"/>
  <c r="F26"/>
  <c r="F24"/>
  <c r="F14"/>
  <c r="F11"/>
  <c r="G18" i="8"/>
  <c r="G14"/>
  <c r="G13"/>
  <c r="G10"/>
  <c r="H10" s="1"/>
  <c r="G15"/>
  <c r="G17"/>
  <c r="H18" s="1"/>
  <c r="G12"/>
  <c r="G16"/>
  <c r="H17" s="1"/>
  <c r="G11"/>
  <c r="H11" s="1"/>
  <c r="G40" i="5"/>
  <c r="H40" s="1"/>
  <c r="G35"/>
  <c r="H35" s="1"/>
  <c r="G39"/>
  <c r="H39" s="1"/>
  <c r="G38"/>
  <c r="H38" s="1"/>
  <c r="G36"/>
  <c r="H36" s="1"/>
  <c r="G21"/>
  <c r="G26"/>
  <c r="G27"/>
  <c r="G28"/>
  <c r="G30"/>
  <c r="H28" s="1"/>
  <c r="G25"/>
  <c r="G29"/>
  <c r="G22"/>
  <c r="G23"/>
  <c r="H22" s="1"/>
  <c r="G24"/>
  <c r="H20"/>
  <c r="G20"/>
  <c r="G19"/>
  <c r="H19" s="1"/>
  <c r="G18"/>
  <c r="H17" s="1"/>
  <c r="G17"/>
  <c r="G15"/>
  <c r="H15" s="1"/>
  <c r="G16"/>
  <c r="G12"/>
  <c r="H12" s="1"/>
  <c r="G13"/>
  <c r="G11"/>
  <c r="G14"/>
  <c r="H11" s="1"/>
  <c r="G9"/>
  <c r="G10"/>
  <c r="H33" i="4"/>
  <c r="G33"/>
  <c r="G32"/>
  <c r="H32" s="1"/>
  <c r="G28"/>
  <c r="H31" s="1"/>
  <c r="G31"/>
  <c r="G23"/>
  <c r="G29"/>
  <c r="G26"/>
  <c r="H27" s="1"/>
  <c r="G24"/>
  <c r="G27"/>
  <c r="H25" s="1"/>
  <c r="G25"/>
  <c r="G30"/>
  <c r="H23" s="1"/>
  <c r="G22"/>
  <c r="H22" s="1"/>
  <c r="G21"/>
  <c r="H21" s="1"/>
  <c r="G19"/>
  <c r="G14"/>
  <c r="H19" s="1"/>
  <c r="G13"/>
  <c r="H18" s="1"/>
  <c r="G18"/>
  <c r="G16"/>
  <c r="H16" s="1"/>
  <c r="G17"/>
  <c r="H15" s="1"/>
  <c r="G20"/>
  <c r="G10"/>
  <c r="G15"/>
  <c r="G12"/>
  <c r="H11" s="1"/>
  <c r="G11"/>
  <c r="H10" s="1"/>
  <c r="G25" i="1"/>
  <c r="H25" s="1"/>
  <c r="G23"/>
  <c r="H23" s="1"/>
  <c r="G19"/>
  <c r="H19" s="1"/>
  <c r="G24"/>
  <c r="H24" s="1"/>
  <c r="G22"/>
  <c r="H22" s="1"/>
  <c r="G21"/>
  <c r="H21" s="1"/>
  <c r="G18"/>
  <c r="H18" s="1"/>
  <c r="G20"/>
  <c r="H20" s="1"/>
  <c r="G11"/>
  <c r="H11" s="1"/>
  <c r="G12"/>
  <c r="H12" s="1"/>
  <c r="G13"/>
  <c r="H13" s="1"/>
  <c r="G10"/>
  <c r="H10" s="1"/>
  <c r="H26" i="4" l="1"/>
  <c r="H13"/>
  <c r="H17"/>
  <c r="H29"/>
  <c r="H14"/>
  <c r="H30"/>
  <c r="H12"/>
  <c r="H20"/>
  <c r="H24"/>
  <c r="H28"/>
  <c r="H26" i="5"/>
  <c r="H24"/>
  <c r="H10"/>
  <c r="H9"/>
  <c r="H14"/>
  <c r="H16"/>
  <c r="H23"/>
  <c r="H27"/>
  <c r="H13"/>
  <c r="H18"/>
  <c r="H21"/>
  <c r="H30"/>
  <c r="H25"/>
  <c r="J79" i="16"/>
  <c r="J80" s="1"/>
  <c r="K32" i="4" l="1"/>
  <c r="K33"/>
  <c r="K27" i="5"/>
  <c r="K28"/>
  <c r="K29"/>
  <c r="K30"/>
  <c r="G42" i="13"/>
  <c r="H42" s="1"/>
  <c r="G41"/>
  <c r="H41" s="1"/>
  <c r="F31" i="7"/>
  <c r="F30"/>
  <c r="K26" i="5" l="1"/>
  <c r="K25"/>
  <c r="K24"/>
  <c r="K23"/>
  <c r="K22"/>
  <c r="K21"/>
  <c r="K20"/>
  <c r="K25" i="1"/>
  <c r="K16" i="4" l="1"/>
  <c r="K17"/>
  <c r="K18"/>
  <c r="K19"/>
  <c r="K20"/>
  <c r="K21"/>
  <c r="K22"/>
  <c r="K23"/>
  <c r="K24"/>
  <c r="K25"/>
  <c r="K26"/>
  <c r="K27"/>
  <c r="K28"/>
  <c r="K29"/>
  <c r="K30"/>
  <c r="K31"/>
  <c r="K21" i="1" l="1"/>
  <c r="K22"/>
  <c r="K23"/>
  <c r="K24"/>
  <c r="K14"/>
  <c r="K12"/>
  <c r="K13"/>
  <c r="K11"/>
  <c r="K19" i="5"/>
  <c r="K18"/>
  <c r="K17"/>
  <c r="K16"/>
  <c r="K15"/>
  <c r="K14"/>
  <c r="K13"/>
  <c r="K12"/>
  <c r="K11"/>
  <c r="F46" i="13"/>
  <c r="E46"/>
  <c r="D46"/>
  <c r="C46"/>
  <c r="B46"/>
  <c r="A46"/>
  <c r="F45"/>
  <c r="E45"/>
  <c r="D45"/>
  <c r="C45"/>
  <c r="B45"/>
  <c r="A45"/>
  <c r="K10" i="8"/>
  <c r="D75" i="14" l="1"/>
  <c r="B75"/>
  <c r="A75"/>
  <c r="D74"/>
  <c r="B74"/>
  <c r="A74"/>
  <c r="D73"/>
  <c r="B73"/>
  <c r="A73"/>
  <c r="G14" i="1" l="1"/>
  <c r="H14" s="1"/>
  <c r="G46" i="13" l="1"/>
  <c r="G45"/>
  <c r="E47" i="14" l="1"/>
  <c r="E35"/>
  <c r="D35"/>
  <c r="C35"/>
  <c r="B35"/>
  <c r="A35"/>
  <c r="W13" i="9"/>
  <c r="W12"/>
  <c r="V13"/>
  <c r="V12"/>
  <c r="U13"/>
  <c r="U12"/>
  <c r="F12" i="14" l="1"/>
  <c r="K20" i="1" l="1"/>
  <c r="K19"/>
  <c r="E41" i="14" l="1"/>
  <c r="D41"/>
  <c r="C41"/>
  <c r="B41"/>
  <c r="A41"/>
  <c r="E40"/>
  <c r="D40"/>
  <c r="C40"/>
  <c r="B40"/>
  <c r="A40"/>
  <c r="A38"/>
  <c r="E34"/>
  <c r="D34"/>
  <c r="C34"/>
  <c r="B34"/>
  <c r="A34"/>
  <c r="A32"/>
  <c r="E29"/>
  <c r="D29"/>
  <c r="C29"/>
  <c r="B29"/>
  <c r="A29"/>
  <c r="E28"/>
  <c r="D28"/>
  <c r="C28"/>
  <c r="B28"/>
  <c r="A28"/>
  <c r="E23"/>
  <c r="D23"/>
  <c r="C23"/>
  <c r="B23"/>
  <c r="A23"/>
  <c r="E22"/>
  <c r="D22"/>
  <c r="C22"/>
  <c r="B22"/>
  <c r="E17"/>
  <c r="D17"/>
  <c r="C17"/>
  <c r="B17"/>
  <c r="A17"/>
  <c r="E16"/>
  <c r="D16"/>
  <c r="C16"/>
  <c r="B16"/>
  <c r="A16"/>
  <c r="A26"/>
  <c r="E11"/>
  <c r="D11"/>
  <c r="C11"/>
  <c r="B11"/>
  <c r="A11"/>
  <c r="E10"/>
  <c r="D10"/>
  <c r="C10"/>
  <c r="B10"/>
  <c r="A1"/>
  <c r="A6" i="6"/>
  <c r="A2"/>
  <c r="A1"/>
  <c r="A6" i="7" l="1"/>
  <c r="A2"/>
  <c r="A1"/>
  <c r="A6" i="9"/>
  <c r="A2"/>
  <c r="A1"/>
  <c r="A1" i="5"/>
  <c r="A2"/>
  <c r="A6"/>
  <c r="K18" i="8" l="1"/>
  <c r="K17"/>
  <c r="K16"/>
  <c r="K15"/>
  <c r="K14"/>
  <c r="K13"/>
  <c r="K10" i="1" l="1"/>
  <c r="K12" i="8" l="1"/>
  <c r="K11"/>
  <c r="K35" i="5"/>
  <c r="K10"/>
  <c r="K9"/>
  <c r="K13" i="4"/>
  <c r="K14"/>
  <c r="K15"/>
  <c r="K12"/>
  <c r="K11"/>
  <c r="K10"/>
  <c r="K18" i="1"/>
  <c r="D52" i="14" l="1"/>
  <c r="B52"/>
  <c r="A52"/>
  <c r="A5" i="13" l="1"/>
  <c r="A5" i="8" l="1"/>
  <c r="A5" i="5"/>
  <c r="A5" i="4"/>
  <c r="F40" i="13" l="1"/>
  <c r="E40"/>
  <c r="D40"/>
  <c r="C40"/>
  <c r="B40"/>
  <c r="A40"/>
  <c r="F39"/>
  <c r="E39"/>
  <c r="D39"/>
  <c r="C39"/>
  <c r="B39"/>
  <c r="A39"/>
  <c r="A37"/>
  <c r="H39" l="1"/>
  <c r="H40"/>
  <c r="G40"/>
  <c r="G39"/>
  <c r="A34"/>
  <c r="B34"/>
  <c r="C34"/>
  <c r="D34"/>
  <c r="E34"/>
  <c r="F34"/>
  <c r="H18" l="1"/>
  <c r="H17"/>
  <c r="D47" i="14" l="1"/>
  <c r="C47"/>
  <c r="B47"/>
  <c r="A47"/>
  <c r="A45"/>
  <c r="A22" l="1"/>
  <c r="A20"/>
  <c r="A14"/>
  <c r="A10"/>
  <c r="A8"/>
  <c r="A6"/>
  <c r="A3"/>
  <c r="A2"/>
  <c r="G28" i="13" l="1"/>
  <c r="G22"/>
  <c r="F22"/>
  <c r="E22"/>
  <c r="D22"/>
  <c r="C22"/>
  <c r="B22"/>
  <c r="A22"/>
  <c r="F21"/>
  <c r="E21"/>
  <c r="D21"/>
  <c r="C21"/>
  <c r="B21"/>
  <c r="A21"/>
  <c r="A19"/>
  <c r="A31"/>
  <c r="G12"/>
  <c r="H12" s="1"/>
  <c r="G11"/>
  <c r="H11" s="1"/>
  <c r="A1"/>
  <c r="A2"/>
  <c r="A6"/>
  <c r="A7"/>
  <c r="A9"/>
  <c r="B9"/>
  <c r="C9"/>
  <c r="D9"/>
  <c r="E9"/>
  <c r="F9"/>
  <c r="G9"/>
  <c r="A10"/>
  <c r="B10"/>
  <c r="C10"/>
  <c r="D10"/>
  <c r="E10"/>
  <c r="F10"/>
  <c r="G10"/>
  <c r="A13"/>
  <c r="A15"/>
  <c r="B15"/>
  <c r="C15"/>
  <c r="D15"/>
  <c r="E15"/>
  <c r="F15"/>
  <c r="A16"/>
  <c r="B16"/>
  <c r="C16"/>
  <c r="D16"/>
  <c r="E16"/>
  <c r="F16"/>
  <c r="A25"/>
  <c r="A27"/>
  <c r="B27"/>
  <c r="C27"/>
  <c r="D27"/>
  <c r="E27"/>
  <c r="F27"/>
  <c r="A28"/>
  <c r="B28"/>
  <c r="C28"/>
  <c r="D28"/>
  <c r="E28"/>
  <c r="F28"/>
  <c r="A33"/>
  <c r="B33"/>
  <c r="C33"/>
  <c r="D33"/>
  <c r="E33"/>
  <c r="F33"/>
  <c r="A43"/>
  <c r="A1" i="12"/>
  <c r="A2"/>
  <c r="A6"/>
  <c r="A1" i="10"/>
  <c r="A2"/>
  <c r="A6"/>
  <c r="A1" i="8"/>
  <c r="A2"/>
  <c r="A6"/>
  <c r="A1" i="4"/>
  <c r="A2"/>
  <c r="A6"/>
  <c r="G16" i="13" l="1"/>
  <c r="G21"/>
  <c r="G33"/>
  <c r="G27"/>
  <c r="G34"/>
  <c r="G15"/>
</calcChain>
</file>

<file path=xl/sharedStrings.xml><?xml version="1.0" encoding="utf-8"?>
<sst xmlns="http://schemas.openxmlformats.org/spreadsheetml/2006/main" count="1084" uniqueCount="256">
  <si>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</si>
  <si>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</si>
  <si>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</si>
  <si>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</si>
  <si>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</si>
  <si>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</si>
  <si>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</si>
  <si>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</si>
  <si>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</si>
  <si>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</si>
  <si>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</si>
  <si>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</si>
  <si>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</si>
  <si>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</si>
  <si>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</si>
  <si>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</si>
  <si>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</si>
  <si>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</si>
  <si>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</si>
  <si>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</si>
  <si>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</si>
  <si>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</si>
  <si>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</si>
  <si>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DOS VUELTAS DE 9 HOYOS MEDAL PLAY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</si>
  <si>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</si>
  <si>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</si>
  <si>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</si>
  <si>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</si>
  <si>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</si>
  <si>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</si>
  <si>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</si>
  <si>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</si>
  <si>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GOLFISTAS INTEGRADOS</t>
  </si>
  <si>
    <t>ALBATROS - CABALLEROS CLASES 09 - 10 -</t>
  </si>
  <si>
    <t>ALBATROS - DAMAS CLASES 09 - 10 -</t>
  </si>
  <si>
    <t>EAGLES - CABALLEROS CLASES 11 - 12 -</t>
  </si>
  <si>
    <t>EAGLES - DAMAS CLASES 11 - 12 -</t>
  </si>
  <si>
    <t>BIRDIES - DAMAS CLASES 2013 Y POSTERIORES</t>
  </si>
  <si>
    <t>BIRDIES - CABALLEROS CLASES 2013 Y POSTERIORES</t>
  </si>
  <si>
    <t>CABALLEROS JUVENILES (Clases 97- 98- 99- 00 - 01 - 02 y 03)</t>
  </si>
  <si>
    <t>CABALLEROS MENORES (Clases 04 - 05 y 06)</t>
  </si>
  <si>
    <t>DAMAS MENORES DE 15 AÑOS (Clases 07 Y POSTERIORES)</t>
  </si>
  <si>
    <t>CABALLEROS MENORES DE 13 AÑOS (CLASES 09 Y POSTERIROES)</t>
  </si>
  <si>
    <t>CABALLEROS MENORES DE 15 AÑOS (Clases 07 y Posteiroes)</t>
  </si>
  <si>
    <t xml:space="preserve"> </t>
  </si>
  <si>
    <t>MIRAMAR</t>
  </si>
  <si>
    <t>LINKS</t>
  </si>
  <si>
    <t>DOMINGO 03 DE ABRIL DE 2022</t>
  </si>
  <si>
    <t>MIRAMAR LINKS</t>
  </si>
  <si>
    <r>
      <t xml:space="preserve">4° FECHA DEL RANKING DE MENORES CON HANDICAP - </t>
    </r>
    <r>
      <rPr>
        <b/>
        <sz val="10"/>
        <color theme="3"/>
        <rFont val="Arial"/>
        <family val="2"/>
      </rPr>
      <t>DOS VUELTAS DE 9 HOYOS MEDAL PLAY -</t>
    </r>
  </si>
  <si>
    <t>par  damas  y caballeros  :  36  +  36  =  72</t>
  </si>
  <si>
    <t>HOYO 1</t>
  </si>
  <si>
    <r>
      <t xml:space="preserve">CABALLEROS </t>
    </r>
    <r>
      <rPr>
        <b/>
        <sz val="9"/>
        <color rgb="FF00B0F0"/>
        <rFont val="Arial"/>
        <family val="2"/>
      </rPr>
      <t>MENORES DE 15</t>
    </r>
    <r>
      <rPr>
        <b/>
        <sz val="9"/>
        <color theme="0"/>
        <rFont val="Arial"/>
        <family val="2"/>
      </rPr>
      <t xml:space="preserve"> CLASES 07 Y POSTERIORES</t>
    </r>
  </si>
  <si>
    <t>MONTES JOAQUIN</t>
  </si>
  <si>
    <t>RODRIGUEZ LUCIANO</t>
  </si>
  <si>
    <t>VIALI NEWEN</t>
  </si>
  <si>
    <t>LEOFANTI RENZO</t>
  </si>
  <si>
    <t>VIALI MARTIN</t>
  </si>
  <si>
    <t>SARASOLA FEDERICO</t>
  </si>
  <si>
    <t>HAUQUI JUAN IGNACIO</t>
  </si>
  <si>
    <t>JUAREZ GOÑI FRANCISCO</t>
  </si>
  <si>
    <t>ROLON ESTANISLAO</t>
  </si>
  <si>
    <t>CARACOIX PEDRO</t>
  </si>
  <si>
    <t>GOTI MIGUEL</t>
  </si>
  <si>
    <t>TOBLER GONZALO</t>
  </si>
  <si>
    <t>JARQUE FELIPE</t>
  </si>
  <si>
    <t>LANDI AGUSTIN</t>
  </si>
  <si>
    <t>RAMPEZZOTTI BARTOLOME</t>
  </si>
  <si>
    <t>SANTANA PEDRO</t>
  </si>
  <si>
    <t>SARASOLA JOSE MANUEL</t>
  </si>
  <si>
    <t>SALVI SANTINO</t>
  </si>
  <si>
    <t>JENKINS STEVE</t>
  </si>
  <si>
    <t>DURINGER BENJAMIN</t>
  </si>
  <si>
    <t>MORUA CARIAC SANTIAGO</t>
  </si>
  <si>
    <t>CRUZ COSME</t>
  </si>
  <si>
    <t>PATTI NICOLAS</t>
  </si>
  <si>
    <t>GIMENEZ QUIROGA GONZALO</t>
  </si>
  <si>
    <t>CABALLEROS MENORES CLASES 04 - 05  Y  06</t>
  </si>
  <si>
    <t>MONJE COLOMBO SATHYA ANIL</t>
  </si>
  <si>
    <t>FLUGUEL LUCAS IGNACIO</t>
  </si>
  <si>
    <t>ROMERA LUCAS</t>
  </si>
  <si>
    <t>LUCHETTA VALENTIN</t>
  </si>
  <si>
    <t>ACTIS JUAN CRUZ</t>
  </si>
  <si>
    <t>LABARTHE JOAQUIN</t>
  </si>
  <si>
    <t>GERBINO ARAUJO THIAGO VALENTIN</t>
  </si>
  <si>
    <t>SALVI BENICIO</t>
  </si>
  <si>
    <t>SALANITRO TOMAS</t>
  </si>
  <si>
    <t>CABRERA IÑAQUI</t>
  </si>
  <si>
    <t>TOBLER SANTIAGO</t>
  </si>
  <si>
    <t>LARREGAIN GABRIEL</t>
  </si>
  <si>
    <t>PRIOLETTO SANTIAGO</t>
  </si>
  <si>
    <t>SAFE FRANCO</t>
  </si>
  <si>
    <t>GOTI JULIO</t>
  </si>
  <si>
    <t>ORTALE FELIPE</t>
  </si>
  <si>
    <t>MOIONI DANTE</t>
  </si>
  <si>
    <t>BERENGENO SANTINO MARIO</t>
  </si>
  <si>
    <t>PEREZ SANTANDREA FERMIN</t>
  </si>
  <si>
    <t>ELICHIRIBEHETY RICARDO JUAN</t>
  </si>
  <si>
    <t>LEOFANTI DANTE SALVADOR</t>
  </si>
  <si>
    <t>REPETTO JUAN CRUZ</t>
  </si>
  <si>
    <t>BERCHOT TOMAS</t>
  </si>
  <si>
    <t>DABOS BENJAMIN</t>
  </si>
  <si>
    <t>CABALLEROS JUVENILES CLASES 97 - 98 - 99- 00 - 01 - 02 Y 03</t>
  </si>
  <si>
    <t>BRISIGHELLI LUCA</t>
  </si>
  <si>
    <t>ROMERO GONZALO</t>
  </si>
  <si>
    <t>FERNANDEZ FRANCISCO</t>
  </si>
  <si>
    <t>MICHELLI TOMAS</t>
  </si>
  <si>
    <t>MORUA CARIAC MATEO</t>
  </si>
  <si>
    <t>DAMAS  M 15 (CLASES 07 y Posteriores)</t>
  </si>
  <si>
    <t>STIER RENATA</t>
  </si>
  <si>
    <t>LEON CAMPOS IARA</t>
  </si>
  <si>
    <t>DANIEL KATJA</t>
  </si>
  <si>
    <t>ACHEN ALDANA</t>
  </si>
  <si>
    <t>CACACE ISABELLA</t>
  </si>
  <si>
    <t>JENKINS UMA</t>
  </si>
  <si>
    <t>DEPREZ UMMA</t>
  </si>
  <si>
    <r>
      <t xml:space="preserve">DAMAS  </t>
    </r>
    <r>
      <rPr>
        <b/>
        <sz val="9"/>
        <color rgb="FFFFFF00"/>
        <rFont val="Arial"/>
        <family val="2"/>
      </rPr>
      <t>JUVENILES</t>
    </r>
    <r>
      <rPr>
        <b/>
        <sz val="9"/>
        <color theme="0"/>
        <rFont val="Arial"/>
        <family val="2"/>
      </rPr>
      <t xml:space="preserve"> Y M 18</t>
    </r>
  </si>
  <si>
    <t>MORAN ASTESANO VALENTINA</t>
  </si>
  <si>
    <t>ARANO ROCIO</t>
  </si>
  <si>
    <t>SERRES SCHEFFER JOSEFINA</t>
  </si>
  <si>
    <t>OLIVERI ANGELINA</t>
  </si>
  <si>
    <t>POLITA NUÑEZ MAITE</t>
  </si>
  <si>
    <t xml:space="preserve">ERRECART GIMENA </t>
  </si>
  <si>
    <t>RAMPOLDI SARA ALESSIA</t>
  </si>
  <si>
    <t>MARTIN IARA</t>
  </si>
  <si>
    <t>5° FECHA DEL RANKING - MENORES SIN HANDICAP -</t>
  </si>
  <si>
    <t>CATEGORIA EAGLES (Clases 2011 y 2012)</t>
  </si>
  <si>
    <t>VALLE FELIPE</t>
  </si>
  <si>
    <t>KALINOWSKI IVO</t>
  </si>
  <si>
    <t>VILLA JUAN PEDRO</t>
  </si>
  <si>
    <t>MUNAR FELIX</t>
  </si>
  <si>
    <t>ALVAREZ RAMIRO</t>
  </si>
  <si>
    <t>GENTILE MARTINO</t>
  </si>
  <si>
    <t>CERESETO ALVARO</t>
  </si>
  <si>
    <t>HARDOY MARTIN</t>
  </si>
  <si>
    <t>ETCHEVERRY PEDRO</t>
  </si>
  <si>
    <t>FALCON PERRETTI ORESTE JONAS</t>
  </si>
  <si>
    <t>LAGOS TOMAS</t>
  </si>
  <si>
    <t>CICCOLA SANTINO</t>
  </si>
  <si>
    <t>MORELLO SANTIAGO</t>
  </si>
  <si>
    <t>ALEMAN BENJAMIN</t>
  </si>
  <si>
    <t>ZUBIZARRETA MATEO</t>
  </si>
  <si>
    <t>PARASUCO AXEL GONZALO</t>
  </si>
  <si>
    <t>PARDO LORENZO</t>
  </si>
  <si>
    <t>CASTRO SANTINO</t>
  </si>
  <si>
    <t>PATTI VICENTE</t>
  </si>
  <si>
    <t>HAUQUI MANUEL</t>
  </si>
  <si>
    <t>GOTI ALFONSO</t>
  </si>
  <si>
    <t>CRUZ AUGUSTO</t>
  </si>
  <si>
    <t>BUSTAMANTE EMILIA</t>
  </si>
  <si>
    <t>ARANO MACARENA</t>
  </si>
  <si>
    <t>CEJAS CATALINA</t>
  </si>
  <si>
    <t>POLITA NUÑEZ LUCIA</t>
  </si>
  <si>
    <t>DESPERES MARIA PAZ</t>
  </si>
  <si>
    <t>MARTIN MILENA</t>
  </si>
  <si>
    <t>PORCEL MARGARITA</t>
  </si>
  <si>
    <t>BIONDELLI ALLEGRA</t>
  </si>
  <si>
    <t>RAMPEZZOTI JUSTINA</t>
  </si>
  <si>
    <t>CATEGORIA BIRDIES (Clases 2013 y Posteriores)</t>
  </si>
  <si>
    <t>CHOCO HIPOLITO</t>
  </si>
  <si>
    <t>JUAREZ GOÑI BENJAMIN</t>
  </si>
  <si>
    <t>CICCOLA FRANCESCO</t>
  </si>
  <si>
    <t>MORELLO JUAN</t>
  </si>
  <si>
    <t>FLORES BELLINI IGNACIO</t>
  </si>
  <si>
    <t>RIVAS BAUTISTA</t>
  </si>
  <si>
    <t>SARASOLA PEDRO</t>
  </si>
  <si>
    <t>MONTENEGRO GIL BENJAMIN</t>
  </si>
  <si>
    <t>LAMORTE JUAN SEBASTIAN</t>
  </si>
  <si>
    <t>ELICHIRIBEHETY PEDRO</t>
  </si>
  <si>
    <t>ELICHIRIBEHETY TOMAS</t>
  </si>
  <si>
    <t>FALLICO GONZALEZ JOAQUIN</t>
  </si>
  <si>
    <t>MASTROVITO FRANCISCO</t>
  </si>
  <si>
    <t>BUSTILLO BELISARIO</t>
  </si>
  <si>
    <t>MUNAR DANTE</t>
  </si>
  <si>
    <t>DOMINGUEZ DO AMARAL BAUTISTA</t>
  </si>
  <si>
    <t>LAPETINA ZOE</t>
  </si>
  <si>
    <t>LEOFANTI BIANCA EMILIA</t>
  </si>
  <si>
    <t>CANNELLI ESMERALDA</t>
  </si>
  <si>
    <t xml:space="preserve"> CATEGORIA PRINCIPIANTES - 5 HOYOS -</t>
  </si>
  <si>
    <t>BRUNETTI BLAS</t>
  </si>
  <si>
    <t>MORELLO BAUTISTA</t>
  </si>
  <si>
    <t>DE ROSA BRUNO</t>
  </si>
  <si>
    <t>BRUNETTI CRUZ</t>
  </si>
  <si>
    <t>ALVAREZ AXEL JESUS</t>
  </si>
  <si>
    <t>PORCEL RENZO</t>
  </si>
  <si>
    <t>BRUNETTI SALVADOR</t>
  </si>
  <si>
    <t>ARBELECHE ISIDRO</t>
  </si>
  <si>
    <t>ASTESANO FERMIN</t>
  </si>
  <si>
    <t>REYNOSO URIEL</t>
  </si>
  <si>
    <t>FALDINO VALENTINO</t>
  </si>
  <si>
    <t>DEL PIERRO JUSTINO</t>
  </si>
  <si>
    <t>BISOGNIN MATEO</t>
  </si>
  <si>
    <t>FREDES BRUNO</t>
  </si>
  <si>
    <t>PUENTE BALTASAR</t>
  </si>
  <si>
    <t>ETCHEVERRY MORELLO BENICIO</t>
  </si>
  <si>
    <t>MA KARTHE FRANCISCO</t>
  </si>
  <si>
    <t>DESCOTTE TOMAS</t>
  </si>
  <si>
    <t>HAUQUI SANTIAGO</t>
  </si>
  <si>
    <t>BIONDELLI BOSSO ANGELINA</t>
  </si>
  <si>
    <t>PEREYRA IRAOLA PIO</t>
  </si>
  <si>
    <t>HOYO 10</t>
  </si>
  <si>
    <t>CATEGORIA PROMOCIONALES A HCP</t>
  </si>
  <si>
    <t>TOCAGNI JUAN MARTIN</t>
  </si>
  <si>
    <t>SANTANA JOAQUIN</t>
  </si>
  <si>
    <t>BORDON TRINIDAD</t>
  </si>
  <si>
    <t>CEJAS SANTIAGO</t>
  </si>
  <si>
    <t>POLLERO SIMON</t>
  </si>
  <si>
    <t>CATEGORIA ALBATROS (Clases 09 y 10)</t>
  </si>
  <si>
    <t>ROSENTHAL KURT</t>
  </si>
  <si>
    <t>CALEGARIS TIAGO</t>
  </si>
  <si>
    <t>MELERA GIOVANI JAVIER</t>
  </si>
  <si>
    <t>CAPDEVILLE MATEO</t>
  </si>
  <si>
    <t>ULLUA BAUTISTA</t>
  </si>
  <si>
    <t>MORGAN MARTIN</t>
  </si>
  <si>
    <t>COSTANTINO FELIPE</t>
  </si>
  <si>
    <t>GALOPPO SANTINO</t>
  </si>
  <si>
    <t>REYNOSA JOAQUIN</t>
  </si>
  <si>
    <t>CICCOLA RODRIGO</t>
  </si>
  <si>
    <t>PORTIS SANTIAGO</t>
  </si>
  <si>
    <t>MA KARTHE PUCILLO MIA</t>
  </si>
  <si>
    <t>PORCEL ALFONSINA</t>
  </si>
  <si>
    <t>BUSTAMANTE OLIVIA</t>
  </si>
  <si>
    <t>MENDES DIZ ELEONORA</t>
  </si>
  <si>
    <t>BORKOWSKI ROMINA</t>
  </si>
  <si>
    <t>BIANCO ALEXANDER</t>
  </si>
  <si>
    <t>JESPERSEN JUAN PEDRO</t>
  </si>
  <si>
    <t>KEEGAARD LISANDRO</t>
  </si>
  <si>
    <t>LONCAN JAVIER</t>
  </si>
  <si>
    <t>RETTA PEDRO JOSE</t>
  </si>
  <si>
    <t>RODRIGUEZ VILLEGAS SANTIAGO</t>
  </si>
  <si>
    <t>GRONDONA PIO</t>
  </si>
  <si>
    <t>SPGC</t>
  </si>
  <si>
    <t>EVTGC</t>
  </si>
  <si>
    <t>GCD</t>
  </si>
  <si>
    <t>CMDP</t>
  </si>
  <si>
    <t>TGC</t>
  </si>
  <si>
    <t>MDPGC</t>
  </si>
  <si>
    <t>NGC</t>
  </si>
  <si>
    <t>CSCPGB</t>
  </si>
  <si>
    <t>LPSA</t>
  </si>
  <si>
    <t>ML</t>
  </si>
  <si>
    <t>DAMAS MENORES</t>
  </si>
  <si>
    <t>VGGC</t>
  </si>
  <si>
    <t>RAMPEZZOTTI JUSTINA</t>
  </si>
  <si>
    <t>CG</t>
  </si>
  <si>
    <t>P</t>
  </si>
  <si>
    <t>CHOCO JOAQUINA</t>
  </si>
  <si>
    <t>L</t>
  </si>
  <si>
    <t>DES</t>
  </si>
  <si>
    <t>CA</t>
  </si>
  <si>
    <t>LI</t>
  </si>
  <si>
    <t>F</t>
  </si>
  <si>
    <r>
      <t xml:space="preserve">GOTI ALFONSO </t>
    </r>
    <r>
      <rPr>
        <b/>
        <sz val="15"/>
        <color indexed="17"/>
        <rFont val="Arial"/>
        <family val="2"/>
      </rPr>
      <t>(U. 6 H. 29)</t>
    </r>
  </si>
  <si>
    <r>
      <t xml:space="preserve">CASTRO SANTINO </t>
    </r>
    <r>
      <rPr>
        <b/>
        <sz val="15"/>
        <color indexed="17"/>
        <rFont val="Arial"/>
        <family val="2"/>
      </rPr>
      <t>(U. 6 H. 31)</t>
    </r>
  </si>
  <si>
    <t>LP</t>
  </si>
  <si>
    <r>
      <t xml:space="preserve">LEOFANTI BIANCA </t>
    </r>
    <r>
      <rPr>
        <b/>
        <sz val="15"/>
        <color indexed="17"/>
        <rFont val="Arial"/>
        <family val="2"/>
      </rPr>
      <t>(dos 10)</t>
    </r>
  </si>
</sst>
</file>

<file path=xl/styles.xml><?xml version="1.0" encoding="utf-8"?>
<styleSheet xmlns="http://schemas.openxmlformats.org/spreadsheetml/2006/main">
  <numFmts count="4">
    <numFmt numFmtId="164" formatCode="dd/mm/yyyy;@"/>
    <numFmt numFmtId="165" formatCode="[$-C0A]General"/>
    <numFmt numFmtId="166" formatCode="0.0"/>
    <numFmt numFmtId="167" formatCode="[$-C0A]dd/mm/yyyy"/>
  </numFmts>
  <fonts count="46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25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b/>
      <sz val="9"/>
      <color indexed="9"/>
      <name val="Arial"/>
      <family val="2"/>
    </font>
    <font>
      <b/>
      <sz val="9"/>
      <color theme="0"/>
      <name val="Arial"/>
      <family val="2"/>
    </font>
    <font>
      <b/>
      <sz val="9"/>
      <color rgb="FF00B0F0"/>
      <name val="Arial"/>
      <family val="2"/>
    </font>
    <font>
      <sz val="9"/>
      <name val="Arial1"/>
    </font>
    <font>
      <b/>
      <sz val="9"/>
      <color rgb="FFFFFF00"/>
      <name val="Arial"/>
      <family val="2"/>
    </font>
    <font>
      <b/>
      <sz val="9"/>
      <color indexed="10"/>
      <name val="Arial"/>
      <family val="2"/>
    </font>
    <font>
      <b/>
      <sz val="15"/>
      <color indexed="17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Arial1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2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3" xfId="0" applyFont="1" applyBorder="1"/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1" fillId="0" borderId="3" xfId="0" applyFont="1" applyFill="1" applyBorder="1"/>
    <xf numFmtId="0" fontId="3" fillId="2" borderId="1" xfId="0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8" fillId="0" borderId="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8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8" xfId="0" applyFont="1" applyFill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9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4" fillId="0" borderId="0" xfId="0" applyFont="1"/>
    <xf numFmtId="0" fontId="16" fillId="0" borderId="0" xfId="0" applyFont="1"/>
    <xf numFmtId="0" fontId="21" fillId="0" borderId="0" xfId="0" applyFont="1"/>
    <xf numFmtId="0" fontId="20" fillId="0" borderId="0" xfId="0" applyFont="1" applyFill="1" applyAlignment="1">
      <alignment horizontal="center"/>
    </xf>
    <xf numFmtId="0" fontId="21" fillId="0" borderId="0" xfId="0" applyFont="1" applyFill="1"/>
    <xf numFmtId="20" fontId="21" fillId="0" borderId="27" xfId="0" applyNumberFormat="1" applyFont="1" applyFill="1" applyBorder="1" applyAlignment="1">
      <alignment horizontal="center"/>
    </xf>
    <xf numFmtId="0" fontId="21" fillId="0" borderId="35" xfId="0" applyFont="1" applyFill="1" applyBorder="1"/>
    <xf numFmtId="0" fontId="21" fillId="0" borderId="36" xfId="0" applyFont="1" applyFill="1" applyBorder="1" applyAlignment="1"/>
    <xf numFmtId="2" fontId="21" fillId="0" borderId="36" xfId="0" applyNumberFormat="1" applyFont="1" applyFill="1" applyBorder="1" applyAlignment="1">
      <alignment horizontal="center"/>
    </xf>
    <xf numFmtId="0" fontId="21" fillId="12" borderId="36" xfId="0" applyFont="1" applyFill="1" applyBorder="1" applyAlignment="1"/>
    <xf numFmtId="2" fontId="21" fillId="0" borderId="37" xfId="0" applyNumberFormat="1" applyFont="1" applyFill="1" applyBorder="1" applyAlignment="1">
      <alignment horizontal="center"/>
    </xf>
    <xf numFmtId="20" fontId="21" fillId="0" borderId="12" xfId="0" applyNumberFormat="1" applyFont="1" applyFill="1" applyBorder="1" applyAlignment="1">
      <alignment horizontal="center"/>
    </xf>
    <xf numFmtId="0" fontId="21" fillId="0" borderId="3" xfId="0" applyFont="1" applyFill="1" applyBorder="1"/>
    <xf numFmtId="0" fontId="21" fillId="12" borderId="2" xfId="0" applyFont="1" applyFill="1" applyBorder="1" applyAlignment="1"/>
    <xf numFmtId="2" fontId="21" fillId="0" borderId="2" xfId="0" applyNumberFormat="1" applyFont="1" applyFill="1" applyBorder="1" applyAlignment="1">
      <alignment horizontal="center"/>
    </xf>
    <xf numFmtId="0" fontId="21" fillId="0" borderId="2" xfId="0" applyFont="1" applyFill="1" applyBorder="1" applyAlignment="1"/>
    <xf numFmtId="2" fontId="21" fillId="0" borderId="4" xfId="0" applyNumberFormat="1" applyFont="1" applyFill="1" applyBorder="1" applyAlignment="1">
      <alignment horizontal="center"/>
    </xf>
    <xf numFmtId="20" fontId="21" fillId="0" borderId="20" xfId="0" applyNumberFormat="1" applyFont="1" applyFill="1" applyBorder="1" applyAlignment="1">
      <alignment horizontal="center"/>
    </xf>
    <xf numFmtId="0" fontId="21" fillId="0" borderId="13" xfId="0" applyFont="1" applyFill="1" applyBorder="1"/>
    <xf numFmtId="0" fontId="21" fillId="12" borderId="25" xfId="0" applyFont="1" applyFill="1" applyBorder="1" applyAlignment="1"/>
    <xf numFmtId="2" fontId="21" fillId="0" borderId="25" xfId="0" applyNumberFormat="1" applyFont="1" applyFill="1" applyBorder="1" applyAlignment="1">
      <alignment horizontal="center"/>
    </xf>
    <xf numFmtId="2" fontId="21" fillId="0" borderId="15" xfId="0" applyNumberFormat="1" applyFont="1" applyFill="1" applyBorder="1" applyAlignment="1">
      <alignment horizontal="center"/>
    </xf>
    <xf numFmtId="0" fontId="21" fillId="0" borderId="41" xfId="0" applyFont="1" applyFill="1" applyBorder="1"/>
    <xf numFmtId="165" fontId="40" fillId="0" borderId="42" xfId="3" applyFont="1" applyFill="1" applyBorder="1"/>
    <xf numFmtId="2" fontId="40" fillId="0" borderId="42" xfId="3" applyNumberFormat="1" applyFont="1" applyFill="1" applyBorder="1" applyAlignment="1">
      <alignment horizontal="center"/>
    </xf>
    <xf numFmtId="0" fontId="21" fillId="0" borderId="42" xfId="0" applyFont="1" applyFill="1" applyBorder="1" applyAlignment="1"/>
    <xf numFmtId="0" fontId="21" fillId="0" borderId="42" xfId="0" applyFont="1" applyFill="1" applyBorder="1" applyAlignment="1">
      <alignment horizontal="center"/>
    </xf>
    <xf numFmtId="0" fontId="21" fillId="0" borderId="43" xfId="0" applyFont="1" applyFill="1" applyBorder="1" applyAlignment="1">
      <alignment horizontal="center"/>
    </xf>
    <xf numFmtId="165" fontId="40" fillId="0" borderId="2" xfId="3" applyFont="1" applyFill="1" applyBorder="1"/>
    <xf numFmtId="2" fontId="40" fillId="0" borderId="2" xfId="3" applyNumberFormat="1" applyFont="1" applyFill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/>
    </xf>
    <xf numFmtId="0" fontId="21" fillId="0" borderId="44" xfId="0" applyFont="1" applyFill="1" applyBorder="1"/>
    <xf numFmtId="165" fontId="40" fillId="0" borderId="45" xfId="3" applyFont="1" applyFill="1" applyBorder="1"/>
    <xf numFmtId="2" fontId="40" fillId="0" borderId="45" xfId="3" applyNumberFormat="1" applyFont="1" applyFill="1" applyBorder="1" applyAlignment="1">
      <alignment horizontal="center"/>
    </xf>
    <xf numFmtId="0" fontId="21" fillId="0" borderId="45" xfId="0" applyFont="1" applyFill="1" applyBorder="1" applyAlignment="1"/>
    <xf numFmtId="0" fontId="21" fillId="0" borderId="45" xfId="0" applyFont="1" applyFill="1" applyBorder="1" applyAlignment="1">
      <alignment horizontal="center"/>
    </xf>
    <xf numFmtId="0" fontId="21" fillId="0" borderId="46" xfId="0" applyFont="1" applyFill="1" applyBorder="1" applyAlignment="1">
      <alignment horizontal="center"/>
    </xf>
    <xf numFmtId="20" fontId="21" fillId="0" borderId="18" xfId="0" applyNumberFormat="1" applyFont="1" applyFill="1" applyBorder="1" applyAlignment="1">
      <alignment horizontal="center"/>
    </xf>
    <xf numFmtId="165" fontId="40" fillId="0" borderId="36" xfId="3" applyFont="1" applyFill="1" applyBorder="1"/>
    <xf numFmtId="2" fontId="40" fillId="0" borderId="36" xfId="3" applyNumberFormat="1" applyFont="1" applyFill="1" applyBorder="1" applyAlignment="1">
      <alignment horizontal="center"/>
    </xf>
    <xf numFmtId="0" fontId="21" fillId="0" borderId="36" xfId="0" applyFont="1" applyFill="1" applyBorder="1" applyAlignment="1">
      <alignment horizontal="center"/>
    </xf>
    <xf numFmtId="0" fontId="21" fillId="0" borderId="36" xfId="0" applyFont="1" applyFill="1" applyBorder="1"/>
    <xf numFmtId="0" fontId="21" fillId="0" borderId="37" xfId="0" applyFont="1" applyFill="1" applyBorder="1"/>
    <xf numFmtId="0" fontId="21" fillId="0" borderId="25" xfId="0" applyFont="1" applyFill="1" applyBorder="1" applyAlignment="1"/>
    <xf numFmtId="0" fontId="21" fillId="0" borderId="25" xfId="0" applyFont="1" applyFill="1" applyBorder="1" applyAlignment="1">
      <alignment horizontal="center"/>
    </xf>
    <xf numFmtId="165" fontId="40" fillId="0" borderId="25" xfId="3" applyFont="1" applyFill="1" applyBorder="1"/>
    <xf numFmtId="2" fontId="40" fillId="0" borderId="25" xfId="3" applyNumberFormat="1" applyFont="1" applyFill="1" applyBorder="1" applyAlignment="1">
      <alignment horizontal="center"/>
    </xf>
    <xf numFmtId="0" fontId="21" fillId="0" borderId="15" xfId="0" applyFont="1" applyFill="1" applyBorder="1" applyAlignment="1">
      <alignment horizontal="center"/>
    </xf>
    <xf numFmtId="0" fontId="21" fillId="0" borderId="47" xfId="0" applyFont="1" applyFill="1" applyBorder="1"/>
    <xf numFmtId="0" fontId="38" fillId="13" borderId="1" xfId="0" applyFont="1" applyFill="1" applyBorder="1" applyAlignment="1">
      <alignment horizontal="center"/>
    </xf>
    <xf numFmtId="2" fontId="40" fillId="0" borderId="36" xfId="3" quotePrefix="1" applyNumberFormat="1" applyFont="1" applyFill="1" applyBorder="1" applyAlignment="1">
      <alignment horizontal="center"/>
    </xf>
    <xf numFmtId="2" fontId="40" fillId="0" borderId="37" xfId="3" applyNumberFormat="1" applyFont="1" applyFill="1" applyBorder="1" applyAlignment="1">
      <alignment horizontal="center"/>
    </xf>
    <xf numFmtId="0" fontId="21" fillId="0" borderId="2" xfId="0" applyFont="1" applyFill="1" applyBorder="1"/>
    <xf numFmtId="0" fontId="21" fillId="0" borderId="4" xfId="0" applyFont="1" applyFill="1" applyBorder="1"/>
    <xf numFmtId="2" fontId="40" fillId="0" borderId="4" xfId="3" applyNumberFormat="1" applyFont="1" applyFill="1" applyBorder="1" applyAlignment="1">
      <alignment horizontal="center"/>
    </xf>
    <xf numFmtId="165" fontId="40" fillId="14" borderId="2" xfId="3" applyFont="1" applyFill="1" applyBorder="1"/>
    <xf numFmtId="0" fontId="21" fillId="14" borderId="2" xfId="0" applyFont="1" applyFill="1" applyBorder="1" applyAlignment="1"/>
    <xf numFmtId="165" fontId="40" fillId="14" borderId="25" xfId="3" applyFont="1" applyFill="1" applyBorder="1"/>
    <xf numFmtId="0" fontId="21" fillId="14" borderId="25" xfId="0" applyFont="1" applyFill="1" applyBorder="1" applyAlignment="1"/>
    <xf numFmtId="2" fontId="40" fillId="0" borderId="15" xfId="3" applyNumberFormat="1" applyFont="1" applyFill="1" applyBorder="1" applyAlignment="1">
      <alignment horizontal="center"/>
    </xf>
    <xf numFmtId="2" fontId="40" fillId="0" borderId="2" xfId="3" quotePrefix="1" applyNumberFormat="1" applyFont="1" applyFill="1" applyBorder="1" applyAlignment="1">
      <alignment horizontal="center"/>
    </xf>
    <xf numFmtId="2" fontId="40" fillId="0" borderId="4" xfId="3" quotePrefix="1" applyNumberFormat="1" applyFont="1" applyFill="1" applyBorder="1" applyAlignment="1">
      <alignment horizontal="center"/>
    </xf>
    <xf numFmtId="20" fontId="21" fillId="0" borderId="19" xfId="0" applyNumberFormat="1" applyFont="1" applyFill="1" applyBorder="1" applyAlignment="1">
      <alignment horizontal="center"/>
    </xf>
    <xf numFmtId="0" fontId="38" fillId="15" borderId="1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6" fontId="21" fillId="0" borderId="0" xfId="0" applyNumberFormat="1" applyFont="1" applyAlignment="1">
      <alignment horizontal="center"/>
    </xf>
    <xf numFmtId="0" fontId="16" fillId="0" borderId="0" xfId="0" applyFont="1" applyFill="1" applyAlignment="1">
      <alignment horizontal="center"/>
    </xf>
    <xf numFmtId="166" fontId="16" fillId="0" borderId="0" xfId="0" applyNumberFormat="1" applyFont="1" applyAlignment="1">
      <alignment horizontal="center"/>
    </xf>
    <xf numFmtId="0" fontId="22" fillId="0" borderId="0" xfId="0" applyFont="1" applyFill="1" applyAlignment="1">
      <alignment horizontal="center"/>
    </xf>
    <xf numFmtId="0" fontId="6" fillId="16" borderId="3" xfId="0" applyFont="1" applyFill="1" applyBorder="1"/>
    <xf numFmtId="0" fontId="21" fillId="0" borderId="4" xfId="0" quotePrefix="1" applyFont="1" applyFill="1" applyBorder="1"/>
    <xf numFmtId="0" fontId="3" fillId="3" borderId="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6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26" fillId="0" borderId="7" xfId="0" applyFont="1" applyBorder="1" applyAlignment="1">
      <alignment horizontal="center"/>
    </xf>
    <xf numFmtId="0" fontId="3" fillId="3" borderId="21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2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3" fillId="3" borderId="2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6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38" fillId="11" borderId="8" xfId="0" applyFont="1" applyFill="1" applyBorder="1" applyAlignment="1">
      <alignment horizontal="center" vertical="center"/>
    </xf>
    <xf numFmtId="0" fontId="38" fillId="11" borderId="16" xfId="0" applyFont="1" applyFill="1" applyBorder="1" applyAlignment="1">
      <alignment horizontal="center" vertical="center"/>
    </xf>
    <xf numFmtId="0" fontId="38" fillId="11" borderId="10" xfId="0" applyFont="1" applyFill="1" applyBorder="1" applyAlignment="1">
      <alignment horizontal="center" vertical="center"/>
    </xf>
    <xf numFmtId="0" fontId="38" fillId="11" borderId="38" xfId="0" applyFont="1" applyFill="1" applyBorder="1" applyAlignment="1">
      <alignment horizontal="center" vertical="center"/>
    </xf>
    <xf numFmtId="0" fontId="38" fillId="11" borderId="33" xfId="0" applyFont="1" applyFill="1" applyBorder="1" applyAlignment="1">
      <alignment horizontal="center" vertical="center"/>
    </xf>
    <xf numFmtId="0" fontId="38" fillId="11" borderId="34" xfId="0" applyFont="1" applyFill="1" applyBorder="1" applyAlignment="1">
      <alignment horizontal="center" vertical="center"/>
    </xf>
    <xf numFmtId="0" fontId="38" fillId="11" borderId="0" xfId="0" applyFont="1" applyFill="1" applyBorder="1" applyAlignment="1">
      <alignment horizontal="center" vertical="center"/>
    </xf>
    <xf numFmtId="0" fontId="38" fillId="11" borderId="48" xfId="0" applyFont="1" applyFill="1" applyBorder="1" applyAlignment="1">
      <alignment horizontal="center" vertical="center"/>
    </xf>
    <xf numFmtId="20" fontId="21" fillId="0" borderId="49" xfId="0" applyNumberFormat="1" applyFont="1" applyFill="1" applyBorder="1" applyAlignment="1">
      <alignment horizontal="center" vertical="center"/>
    </xf>
    <xf numFmtId="20" fontId="21" fillId="0" borderId="14" xfId="0" applyNumberFormat="1" applyFont="1" applyFill="1" applyBorder="1" applyAlignment="1">
      <alignment horizontal="center" vertical="center"/>
    </xf>
    <xf numFmtId="0" fontId="37" fillId="10" borderId="8" xfId="0" applyFont="1" applyFill="1" applyBorder="1" applyAlignment="1">
      <alignment horizontal="center"/>
    </xf>
    <xf numFmtId="0" fontId="37" fillId="10" borderId="16" xfId="0" applyFont="1" applyFill="1" applyBorder="1" applyAlignment="1">
      <alignment horizontal="center"/>
    </xf>
    <xf numFmtId="0" fontId="37" fillId="10" borderId="10" xfId="0" applyFont="1" applyFill="1" applyBorder="1" applyAlignment="1">
      <alignment horizontal="center"/>
    </xf>
    <xf numFmtId="0" fontId="38" fillId="11" borderId="32" xfId="0" applyFont="1" applyFill="1" applyBorder="1" applyAlignment="1">
      <alignment horizontal="center" vertical="center"/>
    </xf>
    <xf numFmtId="0" fontId="38" fillId="11" borderId="39" xfId="0" applyFont="1" applyFill="1" applyBorder="1" applyAlignment="1">
      <alignment horizontal="center" vertical="center"/>
    </xf>
    <xf numFmtId="0" fontId="38" fillId="11" borderId="40" xfId="0" applyFont="1" applyFill="1" applyBorder="1" applyAlignment="1">
      <alignment horizontal="center" vertical="center"/>
    </xf>
    <xf numFmtId="0" fontId="38" fillId="11" borderId="17" xfId="0" applyFont="1" applyFill="1" applyBorder="1" applyAlignment="1">
      <alignment horizontal="center" vertical="center"/>
    </xf>
    <xf numFmtId="0" fontId="38" fillId="11" borderId="22" xfId="0" applyFont="1" applyFill="1" applyBorder="1" applyAlignment="1">
      <alignment horizontal="center" vertical="center"/>
    </xf>
    <xf numFmtId="0" fontId="38" fillId="11" borderId="23" xfId="0" applyFont="1" applyFill="1" applyBorder="1" applyAlignment="1">
      <alignment horizontal="center" vertical="center"/>
    </xf>
    <xf numFmtId="0" fontId="38" fillId="11" borderId="26" xfId="0" applyFont="1" applyFill="1" applyBorder="1" applyAlignment="1">
      <alignment horizontal="center" vertical="center"/>
    </xf>
    <xf numFmtId="0" fontId="42" fillId="9" borderId="8" xfId="0" applyFont="1" applyFill="1" applyBorder="1" applyAlignment="1">
      <alignment horizontal="center"/>
    </xf>
    <xf numFmtId="0" fontId="42" fillId="9" borderId="16" xfId="0" applyFont="1" applyFill="1" applyBorder="1" applyAlignment="1">
      <alignment horizontal="center"/>
    </xf>
    <xf numFmtId="0" fontId="42" fillId="9" borderId="10" xfId="0" applyFont="1" applyFill="1" applyBorder="1" applyAlignment="1">
      <alignment horizontal="center"/>
    </xf>
    <xf numFmtId="0" fontId="17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/>
    </xf>
    <xf numFmtId="0" fontId="23" fillId="4" borderId="16" xfId="0" applyFont="1" applyFill="1" applyBorder="1" applyAlignment="1">
      <alignment horizontal="center"/>
    </xf>
    <xf numFmtId="0" fontId="23" fillId="4" borderId="1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5" fillId="9" borderId="2" xfId="0" applyFont="1" applyFill="1" applyBorder="1" applyAlignment="1">
      <alignment horizontal="center"/>
    </xf>
    <xf numFmtId="0" fontId="31" fillId="0" borderId="29" xfId="0" applyFont="1" applyFill="1" applyBorder="1" applyAlignment="1">
      <alignment horizontal="center"/>
    </xf>
    <xf numFmtId="0" fontId="31" fillId="0" borderId="30" xfId="0" applyFont="1" applyFill="1" applyBorder="1" applyAlignment="1">
      <alignment horizontal="center"/>
    </xf>
    <xf numFmtId="0" fontId="31" fillId="0" borderId="31" xfId="0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6" fillId="0" borderId="19" xfId="0" applyFont="1" applyFill="1" applyBorder="1"/>
    <xf numFmtId="0" fontId="7" fillId="0" borderId="25" xfId="0" applyFont="1" applyFill="1" applyBorder="1" applyAlignment="1">
      <alignment horizontal="center"/>
    </xf>
    <xf numFmtId="164" fontId="7" fillId="0" borderId="25" xfId="0" applyNumberFormat="1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0" fontId="26" fillId="6" borderId="19" xfId="0" applyFont="1" applyFill="1" applyBorder="1"/>
    <xf numFmtId="0" fontId="5" fillId="0" borderId="50" xfId="0" quotePrefix="1" applyFont="1" applyFill="1" applyBorder="1" applyAlignment="1">
      <alignment horizontal="center"/>
    </xf>
    <xf numFmtId="0" fontId="7" fillId="2" borderId="20" xfId="0" quotePrefix="1" applyFont="1" applyFill="1" applyBorder="1" applyAlignment="1">
      <alignment horizontal="center"/>
    </xf>
    <xf numFmtId="0" fontId="5" fillId="0" borderId="51" xfId="0" quotePrefix="1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6" borderId="14" xfId="0" applyFont="1" applyFill="1" applyBorder="1" applyAlignment="1">
      <alignment horizontal="center"/>
    </xf>
    <xf numFmtId="0" fontId="26" fillId="6" borderId="3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9" xfId="0" quotePrefix="1" applyFont="1" applyFill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20" fontId="21" fillId="6" borderId="27" xfId="0" applyNumberFormat="1" applyFont="1" applyFill="1" applyBorder="1" applyAlignment="1">
      <alignment horizontal="center"/>
    </xf>
    <xf numFmtId="20" fontId="21" fillId="6" borderId="12" xfId="0" applyNumberFormat="1" applyFont="1" applyFill="1" applyBorder="1" applyAlignment="1">
      <alignment horizontal="center"/>
    </xf>
    <xf numFmtId="20" fontId="21" fillId="6" borderId="18" xfId="0" applyNumberFormat="1" applyFont="1" applyFill="1" applyBorder="1" applyAlignment="1">
      <alignment horizontal="center"/>
    </xf>
    <xf numFmtId="20" fontId="21" fillId="6" borderId="20" xfId="0" applyNumberFormat="1" applyFont="1" applyFill="1" applyBorder="1" applyAlignment="1">
      <alignment horizontal="center"/>
    </xf>
    <xf numFmtId="0" fontId="6" fillId="0" borderId="13" xfId="0" applyFont="1" applyFill="1" applyBorder="1"/>
    <xf numFmtId="0" fontId="11" fillId="0" borderId="25" xfId="0" applyFont="1" applyFill="1" applyBorder="1" applyAlignment="1">
      <alignment horizontal="center"/>
    </xf>
    <xf numFmtId="164" fontId="11" fillId="0" borderId="25" xfId="0" applyNumberFormat="1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0" fontId="5" fillId="17" borderId="28" xfId="0" quotePrefix="1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5" fillId="0" borderId="4" xfId="0" quotePrefix="1" applyFont="1" applyBorder="1" applyAlignment="1">
      <alignment horizontal="center"/>
    </xf>
    <xf numFmtId="0" fontId="6" fillId="0" borderId="13" xfId="0" applyFont="1" applyBorder="1"/>
    <xf numFmtId="0" fontId="7" fillId="0" borderId="5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26" fillId="6" borderId="13" xfId="0" applyFont="1" applyFill="1" applyBorder="1"/>
    <xf numFmtId="0" fontId="8" fillId="0" borderId="25" xfId="0" quotePrefix="1" applyFont="1" applyFill="1" applyBorder="1" applyAlignment="1">
      <alignment horizontal="center"/>
    </xf>
    <xf numFmtId="0" fontId="7" fillId="0" borderId="25" xfId="0" quotePrefix="1" applyFont="1" applyFill="1" applyBorder="1" applyAlignment="1">
      <alignment horizontal="center"/>
    </xf>
    <xf numFmtId="0" fontId="7" fillId="0" borderId="50" xfId="0" quotePrefix="1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15" xfId="0" quotePrefix="1" applyFont="1" applyBorder="1" applyAlignment="1">
      <alignment horizontal="center"/>
    </xf>
    <xf numFmtId="0" fontId="44" fillId="6" borderId="36" xfId="0" applyFont="1" applyFill="1" applyBorder="1" applyAlignment="1"/>
    <xf numFmtId="165" fontId="45" fillId="6" borderId="45" xfId="3" applyFont="1" applyFill="1" applyBorder="1"/>
    <xf numFmtId="0" fontId="44" fillId="6" borderId="25" xfId="0" applyFont="1" applyFill="1" applyBorder="1" applyAlignment="1"/>
    <xf numFmtId="0" fontId="44" fillId="6" borderId="2" xfId="0" applyFont="1" applyFill="1" applyBorder="1" applyAlignment="1"/>
    <xf numFmtId="165" fontId="45" fillId="6" borderId="2" xfId="3" applyFont="1" applyFill="1" applyBorder="1"/>
  </cellXfs>
  <cellStyles count="5">
    <cellStyle name="Excel Built-in Normal" xfId="2"/>
    <cellStyle name="Excel Built-in Normal 1" xfId="4"/>
    <cellStyle name="Excel Built-in Normal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70" workbookViewId="0">
      <selection sqref="A1:H1"/>
    </sheetView>
  </sheetViews>
  <sheetFormatPr baseColWidth="10" defaultRowHeight="18.75"/>
  <cols>
    <col min="1" max="1" width="34.85546875" style="1" customWidth="1"/>
    <col min="2" max="2" width="8.85546875" style="11" bestFit="1" customWidth="1"/>
    <col min="3" max="3" width="12" style="11" bestFit="1" customWidth="1"/>
    <col min="4" max="4" width="7.85546875" style="2" bestFit="1" customWidth="1"/>
    <col min="5" max="8" width="6.7109375" style="2" customWidth="1"/>
    <col min="9" max="9" width="10.85546875" style="1" bestFit="1" customWidth="1"/>
    <col min="10" max="16384" width="11.42578125" style="1"/>
  </cols>
  <sheetData>
    <row r="1" spans="1:11" ht="30.75">
      <c r="A1" s="187" t="s">
        <v>45</v>
      </c>
      <c r="B1" s="187"/>
      <c r="C1" s="187"/>
      <c r="D1" s="187"/>
      <c r="E1" s="187"/>
      <c r="F1" s="187"/>
      <c r="G1" s="187"/>
      <c r="H1" s="187"/>
    </row>
    <row r="2" spans="1:11" ht="23.25">
      <c r="A2" s="191" t="s">
        <v>46</v>
      </c>
      <c r="B2" s="191"/>
      <c r="C2" s="191"/>
      <c r="D2" s="191"/>
      <c r="E2" s="191"/>
      <c r="F2" s="191"/>
      <c r="G2" s="191"/>
      <c r="H2" s="191"/>
    </row>
    <row r="3" spans="1:11" ht="19.5">
      <c r="A3" s="188" t="s">
        <v>7</v>
      </c>
      <c r="B3" s="188"/>
      <c r="C3" s="188"/>
      <c r="D3" s="188"/>
      <c r="E3" s="188"/>
      <c r="F3" s="188"/>
      <c r="G3" s="188"/>
      <c r="H3" s="188"/>
    </row>
    <row r="4" spans="1:11" ht="26.25">
      <c r="A4" s="189" t="s">
        <v>11</v>
      </c>
      <c r="B4" s="189"/>
      <c r="C4" s="189"/>
      <c r="D4" s="189"/>
      <c r="E4" s="189"/>
      <c r="F4" s="189"/>
      <c r="G4" s="189"/>
      <c r="H4" s="189"/>
    </row>
    <row r="5" spans="1:11" ht="19.5">
      <c r="A5" s="190" t="s">
        <v>23</v>
      </c>
      <c r="B5" s="190"/>
      <c r="C5" s="190"/>
      <c r="D5" s="190"/>
      <c r="E5" s="190"/>
      <c r="F5" s="190"/>
      <c r="G5" s="190"/>
      <c r="H5" s="190"/>
    </row>
    <row r="6" spans="1:11" ht="19.5">
      <c r="A6" s="183" t="s">
        <v>47</v>
      </c>
      <c r="B6" s="183"/>
      <c r="C6" s="183"/>
      <c r="D6" s="183"/>
      <c r="E6" s="183"/>
      <c r="F6" s="183"/>
      <c r="G6" s="183"/>
      <c r="H6" s="183"/>
    </row>
    <row r="7" spans="1:11" ht="19.5" thickBot="1">
      <c r="A7" s="2"/>
    </row>
    <row r="8" spans="1:11" ht="19.5" thickBot="1">
      <c r="A8" s="184" t="s">
        <v>39</v>
      </c>
      <c r="B8" s="185"/>
      <c r="C8" s="185"/>
      <c r="D8" s="185"/>
      <c r="E8" s="185"/>
      <c r="F8" s="185"/>
      <c r="G8" s="185"/>
      <c r="H8" s="186"/>
    </row>
    <row r="9" spans="1:11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1" t="s">
        <v>24</v>
      </c>
    </row>
    <row r="10" spans="1:11" ht="20.25" thickBot="1">
      <c r="A10" s="38" t="s">
        <v>107</v>
      </c>
      <c r="B10" s="50" t="s">
        <v>231</v>
      </c>
      <c r="C10" s="51">
        <v>37110</v>
      </c>
      <c r="D10" s="39">
        <v>3</v>
      </c>
      <c r="E10" s="36">
        <v>41</v>
      </c>
      <c r="F10" s="40">
        <v>42</v>
      </c>
      <c r="G10" s="256">
        <f>SUM(E10:F10)</f>
        <v>83</v>
      </c>
      <c r="H10" s="21">
        <f>SUM(G10-D10)</f>
        <v>80</v>
      </c>
      <c r="I10" s="27" t="s">
        <v>15</v>
      </c>
      <c r="K10" s="24">
        <f t="shared" ref="K10:K14" si="0">(F10-D10*0.5)</f>
        <v>40.5</v>
      </c>
    </row>
    <row r="11" spans="1:11" ht="20.25" thickBot="1">
      <c r="A11" s="38" t="s">
        <v>104</v>
      </c>
      <c r="B11" s="50" t="s">
        <v>233</v>
      </c>
      <c r="C11" s="51">
        <v>37346</v>
      </c>
      <c r="D11" s="39">
        <v>9</v>
      </c>
      <c r="E11" s="36">
        <v>43</v>
      </c>
      <c r="F11" s="40">
        <v>43</v>
      </c>
      <c r="G11" s="256">
        <f>SUM(E11:F11)</f>
        <v>86</v>
      </c>
      <c r="H11" s="21">
        <f>SUM(G11-D11)</f>
        <v>77</v>
      </c>
      <c r="I11" s="27" t="s">
        <v>16</v>
      </c>
      <c r="K11" s="24">
        <f t="shared" si="0"/>
        <v>38.5</v>
      </c>
    </row>
    <row r="12" spans="1:11" ht="20.25" thickBot="1">
      <c r="A12" s="38" t="s">
        <v>105</v>
      </c>
      <c r="B12" s="50" t="s">
        <v>232</v>
      </c>
      <c r="C12" s="51">
        <v>37238</v>
      </c>
      <c r="D12" s="39">
        <v>9</v>
      </c>
      <c r="E12" s="36">
        <v>45</v>
      </c>
      <c r="F12" s="40">
        <v>45</v>
      </c>
      <c r="G12" s="22">
        <f>SUM(E12:F12)</f>
        <v>90</v>
      </c>
      <c r="H12" s="273">
        <f>SUM(G12-D12)</f>
        <v>81</v>
      </c>
      <c r="I12" s="31" t="s">
        <v>17</v>
      </c>
      <c r="K12" s="276">
        <f>(F12-D12*0.5)</f>
        <v>40.5</v>
      </c>
    </row>
    <row r="13" spans="1:11" ht="20.25" thickBot="1">
      <c r="A13" s="38" t="s">
        <v>106</v>
      </c>
      <c r="B13" s="50" t="s">
        <v>232</v>
      </c>
      <c r="C13" s="51">
        <v>36626</v>
      </c>
      <c r="D13" s="39">
        <v>5</v>
      </c>
      <c r="E13" s="36">
        <v>42</v>
      </c>
      <c r="F13" s="40">
        <v>44</v>
      </c>
      <c r="G13" s="22">
        <f>SUM(E13:F13)</f>
        <v>86</v>
      </c>
      <c r="H13" s="273">
        <f>SUM(G13-D13)</f>
        <v>81</v>
      </c>
      <c r="I13" s="31" t="s">
        <v>18</v>
      </c>
      <c r="K13" s="276">
        <f>(F13-D13*0.5)</f>
        <v>41.5</v>
      </c>
    </row>
    <row r="14" spans="1:11" ht="20.25" thickBot="1">
      <c r="A14" s="267" t="s">
        <v>103</v>
      </c>
      <c r="B14" s="268" t="s">
        <v>234</v>
      </c>
      <c r="C14" s="269">
        <v>36734</v>
      </c>
      <c r="D14" s="270">
        <v>11</v>
      </c>
      <c r="E14" s="247">
        <v>51</v>
      </c>
      <c r="F14" s="271">
        <v>46</v>
      </c>
      <c r="G14" s="250">
        <f>SUM(E14:F14)</f>
        <v>97</v>
      </c>
      <c r="H14" s="272">
        <f>SUM(G14-D14)</f>
        <v>86</v>
      </c>
      <c r="K14" s="24">
        <f t="shared" si="0"/>
        <v>40.5</v>
      </c>
    </row>
    <row r="15" spans="1:11" ht="19.5" thickBot="1">
      <c r="B15" s="1"/>
      <c r="C15" s="1"/>
      <c r="D15" s="1"/>
      <c r="E15" s="1"/>
      <c r="F15" s="1"/>
      <c r="G15" s="1"/>
      <c r="H15" s="1"/>
    </row>
    <row r="16" spans="1:11" ht="20.25" thickBot="1">
      <c r="A16" s="180" t="s">
        <v>241</v>
      </c>
      <c r="B16" s="181"/>
      <c r="C16" s="181"/>
      <c r="D16" s="181"/>
      <c r="E16" s="181"/>
      <c r="F16" s="181"/>
      <c r="G16" s="181"/>
      <c r="H16" s="182"/>
    </row>
    <row r="17" spans="1:11" ht="20.25" thickBot="1">
      <c r="A17" s="4" t="s">
        <v>6</v>
      </c>
      <c r="B17" s="8" t="s">
        <v>9</v>
      </c>
      <c r="C17" s="8" t="s">
        <v>21</v>
      </c>
      <c r="D17" s="4" t="s">
        <v>1</v>
      </c>
      <c r="E17" s="4" t="s">
        <v>2</v>
      </c>
      <c r="F17" s="19" t="s">
        <v>3</v>
      </c>
      <c r="G17" s="18" t="s">
        <v>4</v>
      </c>
      <c r="H17" s="20" t="s">
        <v>5</v>
      </c>
      <c r="K17" s="61" t="s">
        <v>24</v>
      </c>
    </row>
    <row r="18" spans="1:11" ht="20.25" thickBot="1">
      <c r="A18" s="38" t="s">
        <v>123</v>
      </c>
      <c r="B18" s="50" t="s">
        <v>234</v>
      </c>
      <c r="C18" s="51">
        <v>38986</v>
      </c>
      <c r="D18" s="39">
        <v>2</v>
      </c>
      <c r="E18" s="36">
        <v>39</v>
      </c>
      <c r="F18" s="40">
        <v>36</v>
      </c>
      <c r="G18" s="256">
        <f>SUM(E18:F18)</f>
        <v>75</v>
      </c>
      <c r="H18" s="21">
        <f>SUM(G18-D18)</f>
        <v>73</v>
      </c>
      <c r="I18" s="27" t="s">
        <v>15</v>
      </c>
      <c r="K18" s="24">
        <f t="shared" ref="K18:K25" si="1">(F18-D18*0.5)</f>
        <v>35</v>
      </c>
    </row>
    <row r="19" spans="1:11" ht="20.25" thickBot="1">
      <c r="A19" s="38" t="s">
        <v>119</v>
      </c>
      <c r="B19" s="50" t="s">
        <v>237</v>
      </c>
      <c r="C19" s="51">
        <v>38411</v>
      </c>
      <c r="D19" s="39">
        <v>6</v>
      </c>
      <c r="E19" s="36">
        <v>37</v>
      </c>
      <c r="F19" s="40">
        <v>42</v>
      </c>
      <c r="G19" s="256">
        <f>SUM(E19:F19)</f>
        <v>79</v>
      </c>
      <c r="H19" s="21">
        <f>SUM(G19-D19)</f>
        <v>73</v>
      </c>
      <c r="I19" s="27" t="s">
        <v>16</v>
      </c>
      <c r="K19" s="24">
        <f t="shared" si="1"/>
        <v>39</v>
      </c>
    </row>
    <row r="20" spans="1:11" ht="20.25" thickBot="1">
      <c r="A20" s="38" t="s">
        <v>124</v>
      </c>
      <c r="B20" s="50" t="s">
        <v>234</v>
      </c>
      <c r="C20" s="51">
        <v>38873</v>
      </c>
      <c r="D20" s="39">
        <v>-1</v>
      </c>
      <c r="E20" s="36">
        <v>43</v>
      </c>
      <c r="F20" s="40">
        <v>37</v>
      </c>
      <c r="G20" s="22">
        <f>SUM(E20:F20)</f>
        <v>80</v>
      </c>
      <c r="H20" s="21">
        <f>SUM(G20-D20)</f>
        <v>81</v>
      </c>
      <c r="K20" s="24">
        <f t="shared" si="1"/>
        <v>37.5</v>
      </c>
    </row>
    <row r="21" spans="1:11" ht="20.25" thickBot="1">
      <c r="A21" s="38" t="s">
        <v>122</v>
      </c>
      <c r="B21" s="50" t="s">
        <v>234</v>
      </c>
      <c r="C21" s="51">
        <v>38257</v>
      </c>
      <c r="D21" s="39">
        <v>3</v>
      </c>
      <c r="E21" s="36">
        <v>43</v>
      </c>
      <c r="F21" s="40">
        <v>39</v>
      </c>
      <c r="G21" s="22">
        <f>SUM(E21:F21)</f>
        <v>82</v>
      </c>
      <c r="H21" s="273">
        <f>SUM(G21-D21)</f>
        <v>79</v>
      </c>
      <c r="I21" s="31" t="s">
        <v>17</v>
      </c>
      <c r="K21" s="24">
        <f t="shared" si="1"/>
        <v>37.5</v>
      </c>
    </row>
    <row r="22" spans="1:11" ht="20.25" thickBot="1">
      <c r="A22" s="38" t="s">
        <v>121</v>
      </c>
      <c r="B22" s="50" t="s">
        <v>231</v>
      </c>
      <c r="C22" s="51">
        <v>38803</v>
      </c>
      <c r="D22" s="39">
        <v>4</v>
      </c>
      <c r="E22" s="36">
        <v>41</v>
      </c>
      <c r="F22" s="40">
        <v>43</v>
      </c>
      <c r="G22" s="22">
        <f>SUM(E22:F22)</f>
        <v>84</v>
      </c>
      <c r="H22" s="273">
        <f>SUM(G22-D22)</f>
        <v>80</v>
      </c>
      <c r="I22" s="31" t="s">
        <v>18</v>
      </c>
      <c r="K22" s="24">
        <f t="shared" si="1"/>
        <v>41</v>
      </c>
    </row>
    <row r="23" spans="1:11" ht="19.5">
      <c r="A23" s="38" t="s">
        <v>118</v>
      </c>
      <c r="B23" s="50" t="s">
        <v>235</v>
      </c>
      <c r="C23" s="51">
        <v>38887</v>
      </c>
      <c r="D23" s="39">
        <v>8</v>
      </c>
      <c r="E23" s="36">
        <v>50</v>
      </c>
      <c r="F23" s="40">
        <v>40</v>
      </c>
      <c r="G23" s="22">
        <f>SUM(E23:F23)</f>
        <v>90</v>
      </c>
      <c r="H23" s="21">
        <f>SUM(G23-D23)</f>
        <v>82</v>
      </c>
      <c r="K23" s="24">
        <f t="shared" si="1"/>
        <v>36</v>
      </c>
    </row>
    <row r="24" spans="1:11" ht="19.5">
      <c r="A24" s="38" t="s">
        <v>120</v>
      </c>
      <c r="B24" s="50" t="s">
        <v>231</v>
      </c>
      <c r="C24" s="51">
        <v>38821</v>
      </c>
      <c r="D24" s="39">
        <v>6</v>
      </c>
      <c r="E24" s="36">
        <v>49</v>
      </c>
      <c r="F24" s="40">
        <v>47</v>
      </c>
      <c r="G24" s="22">
        <f>SUM(E24:F24)</f>
        <v>96</v>
      </c>
      <c r="H24" s="21">
        <f>SUM(G24-D24)</f>
        <v>90</v>
      </c>
      <c r="K24" s="24">
        <f t="shared" si="1"/>
        <v>44</v>
      </c>
    </row>
    <row r="25" spans="1:11" ht="20.25" thickBot="1">
      <c r="A25" s="267" t="s">
        <v>117</v>
      </c>
      <c r="B25" s="268" t="s">
        <v>237</v>
      </c>
      <c r="C25" s="269">
        <v>38885</v>
      </c>
      <c r="D25" s="270">
        <v>14</v>
      </c>
      <c r="E25" s="247">
        <v>56</v>
      </c>
      <c r="F25" s="271">
        <v>46</v>
      </c>
      <c r="G25" s="250">
        <f>SUM(E25:F25)</f>
        <v>102</v>
      </c>
      <c r="H25" s="272">
        <f>SUM(G25-D25)</f>
        <v>88</v>
      </c>
      <c r="K25" s="24">
        <f t="shared" si="1"/>
        <v>39</v>
      </c>
    </row>
  </sheetData>
  <sortState ref="A18:H25">
    <sortCondition ref="G18:G25"/>
    <sortCondition ref="F18:F25"/>
    <sortCondition ref="E18:E25"/>
  </sortState>
  <mergeCells count="8">
    <mergeCell ref="A16:H16"/>
    <mergeCell ref="A6:H6"/>
    <mergeCell ref="A8:H8"/>
    <mergeCell ref="A1:H1"/>
    <mergeCell ref="A3:H3"/>
    <mergeCell ref="A4:H4"/>
    <mergeCell ref="A5:H5"/>
    <mergeCell ref="A2:H2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33.42578125" style="12" customWidth="1"/>
    <col min="2" max="2" width="13.140625" style="12" bestFit="1" customWidth="1"/>
    <col min="3" max="3" width="11.140625" style="30" customWidth="1"/>
    <col min="4" max="6" width="4.85546875" style="12" bestFit="1" customWidth="1"/>
    <col min="7" max="7" width="10.28515625" style="12" bestFit="1" customWidth="1"/>
    <col min="8" max="8" width="4.85546875" style="33" bestFit="1" customWidth="1"/>
    <col min="9" max="9" width="13.140625" style="12" bestFit="1" customWidth="1"/>
    <col min="10" max="10" width="4.42578125" style="12" bestFit="1" customWidth="1"/>
    <col min="11" max="16384" width="11.42578125" style="12"/>
  </cols>
  <sheetData>
    <row r="1" spans="1:10">
      <c r="A1" s="204" t="str">
        <f>JUV!A1</f>
        <v>MIRAMAR</v>
      </c>
      <c r="B1" s="204"/>
      <c r="C1" s="204"/>
      <c r="D1" s="204"/>
      <c r="E1" s="204"/>
      <c r="F1" s="204"/>
      <c r="G1" s="204"/>
      <c r="H1" s="204"/>
      <c r="I1" s="13"/>
      <c r="J1" s="41"/>
    </row>
    <row r="2" spans="1:10">
      <c r="A2" s="211" t="str">
        <f>JUV!A2</f>
        <v>LINKS</v>
      </c>
      <c r="B2" s="211"/>
      <c r="C2" s="211"/>
      <c r="D2" s="211"/>
      <c r="E2" s="211"/>
      <c r="F2" s="211"/>
      <c r="G2" s="211"/>
      <c r="H2" s="211"/>
      <c r="I2" s="13"/>
      <c r="J2" s="41"/>
    </row>
    <row r="3" spans="1:10">
      <c r="A3" s="204" t="s">
        <v>7</v>
      </c>
      <c r="B3" s="204"/>
      <c r="C3" s="204"/>
      <c r="D3" s="204"/>
      <c r="E3" s="204"/>
      <c r="F3" s="204"/>
      <c r="G3" s="204"/>
      <c r="H3" s="204"/>
      <c r="I3" s="13"/>
      <c r="J3" s="41"/>
    </row>
    <row r="4" spans="1:10">
      <c r="A4" s="212" t="s">
        <v>11</v>
      </c>
      <c r="B4" s="212"/>
      <c r="C4" s="212"/>
      <c r="D4" s="212"/>
      <c r="E4" s="212"/>
      <c r="F4" s="212"/>
      <c r="G4" s="212"/>
      <c r="H4" s="212"/>
      <c r="I4" s="13"/>
      <c r="J4" s="41"/>
    </row>
    <row r="5" spans="1:10">
      <c r="A5" s="204" t="str">
        <f>JUV!A5</f>
        <v>DOS VUELTAS DE 9 HOYOS MEDAL PLAY</v>
      </c>
      <c r="B5" s="204"/>
      <c r="C5" s="204"/>
      <c r="D5" s="204"/>
      <c r="E5" s="204"/>
      <c r="F5" s="204"/>
      <c r="G5" s="204"/>
      <c r="H5" s="204"/>
      <c r="I5" s="13"/>
      <c r="J5" s="41"/>
    </row>
    <row r="6" spans="1:10" ht="20.25" thickBot="1">
      <c r="A6" s="204" t="str">
        <f>JUV!A6</f>
        <v>DOMINGO 03 DE ABRIL DE 2022</v>
      </c>
      <c r="B6" s="204"/>
      <c r="C6" s="204"/>
      <c r="D6" s="204"/>
      <c r="E6" s="204"/>
      <c r="F6" s="204"/>
      <c r="G6" s="204"/>
      <c r="H6" s="204"/>
      <c r="I6" s="13"/>
      <c r="J6" s="41"/>
    </row>
    <row r="7" spans="1:10" ht="20.25" hidden="1" thickBot="1">
      <c r="A7" s="205" t="e">
        <f>JUV!#REF!</f>
        <v>#REF!</v>
      </c>
      <c r="B7" s="206"/>
      <c r="C7" s="206"/>
      <c r="D7" s="206"/>
      <c r="E7" s="206"/>
      <c r="F7" s="206"/>
      <c r="G7" s="206"/>
      <c r="H7" s="207"/>
      <c r="I7" s="13"/>
      <c r="J7" s="41"/>
    </row>
    <row r="8" spans="1:10" ht="20.25" hidden="1" thickBot="1">
      <c r="A8" s="4" t="s">
        <v>6</v>
      </c>
      <c r="B8" s="14" t="s">
        <v>9</v>
      </c>
      <c r="C8" s="28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3"/>
      <c r="J8" s="41"/>
    </row>
    <row r="9" spans="1:10" ht="20.100000000000001" hidden="1" customHeight="1" thickBot="1">
      <c r="A9" s="17" t="e">
        <f>JUV!#REF!</f>
        <v>#REF!</v>
      </c>
      <c r="B9" s="23" t="e">
        <f>JUV!#REF!</f>
        <v>#REF!</v>
      </c>
      <c r="C9" s="29" t="e">
        <f>JUV!#REF!</f>
        <v>#REF!</v>
      </c>
      <c r="D9" s="24" t="e">
        <f>JUV!#REF!</f>
        <v>#REF!</v>
      </c>
      <c r="E9" s="24" t="e">
        <f>JUV!#REF!</f>
        <v>#REF!</v>
      </c>
      <c r="F9" s="24" t="e">
        <f>JUV!#REF!</f>
        <v>#REF!</v>
      </c>
      <c r="G9" s="24" t="e">
        <f>JUV!#REF!</f>
        <v>#REF!</v>
      </c>
      <c r="H9" s="32" t="s">
        <v>10</v>
      </c>
      <c r="I9" s="14" t="s">
        <v>15</v>
      </c>
      <c r="J9" s="41"/>
    </row>
    <row r="10" spans="1:10" ht="20.100000000000001" hidden="1" customHeight="1" thickBot="1">
      <c r="A10" s="17" t="e">
        <f>JUV!#REF!</f>
        <v>#REF!</v>
      </c>
      <c r="B10" s="23" t="e">
        <f>JUV!#REF!</f>
        <v>#REF!</v>
      </c>
      <c r="C10" s="29" t="e">
        <f>JUV!#REF!</f>
        <v>#REF!</v>
      </c>
      <c r="D10" s="24" t="e">
        <f>JUV!#REF!</f>
        <v>#REF!</v>
      </c>
      <c r="E10" s="24" t="e">
        <f>JUV!#REF!</f>
        <v>#REF!</v>
      </c>
      <c r="F10" s="24" t="e">
        <f>JUV!#REF!</f>
        <v>#REF!</v>
      </c>
      <c r="G10" s="24" t="e">
        <f>JUV!#REF!</f>
        <v>#REF!</v>
      </c>
      <c r="H10" s="32" t="s">
        <v>10</v>
      </c>
      <c r="I10" s="14" t="s">
        <v>16</v>
      </c>
      <c r="J10" s="41"/>
    </row>
    <row r="11" spans="1:10" ht="20.100000000000001" hidden="1" customHeight="1" thickBot="1">
      <c r="A11" s="17"/>
      <c r="B11" s="23"/>
      <c r="C11" s="29"/>
      <c r="D11" s="24"/>
      <c r="E11" s="24"/>
      <c r="F11" s="24"/>
      <c r="G11" s="35">
        <f>SUM(E11:F11)</f>
        <v>0</v>
      </c>
      <c r="H11" s="32">
        <f>SUM(G11-D11)</f>
        <v>0</v>
      </c>
      <c r="I11" s="14" t="s">
        <v>17</v>
      </c>
      <c r="J11" s="41"/>
    </row>
    <row r="12" spans="1:10" ht="20.100000000000001" hidden="1" customHeight="1" thickBot="1">
      <c r="A12" s="17"/>
      <c r="B12" s="23"/>
      <c r="C12" s="29"/>
      <c r="D12" s="24"/>
      <c r="E12" s="24"/>
      <c r="F12" s="24"/>
      <c r="G12" s="35">
        <f>SUM(E12:F12)</f>
        <v>0</v>
      </c>
      <c r="H12" s="32">
        <f>SUM(G12-D12)</f>
        <v>0</v>
      </c>
      <c r="I12" s="14" t="s">
        <v>18</v>
      </c>
      <c r="J12" s="41"/>
    </row>
    <row r="13" spans="1:10" ht="20.25" thickBot="1">
      <c r="A13" s="205" t="str">
        <f>JUV!A8</f>
        <v>CABALLEROS JUVENILES (Clases 97- 98- 99- 00 - 01 - 02 y 03)</v>
      </c>
      <c r="B13" s="206"/>
      <c r="C13" s="206"/>
      <c r="D13" s="206"/>
      <c r="E13" s="206"/>
      <c r="F13" s="206"/>
      <c r="G13" s="206"/>
      <c r="H13" s="207"/>
      <c r="I13" s="1"/>
      <c r="J13" s="41"/>
    </row>
    <row r="14" spans="1:10" ht="20.25" thickBot="1">
      <c r="A14" s="4" t="s">
        <v>0</v>
      </c>
      <c r="B14" s="14" t="s">
        <v>9</v>
      </c>
      <c r="C14" s="28" t="s">
        <v>21</v>
      </c>
      <c r="D14" s="4" t="s">
        <v>1</v>
      </c>
      <c r="E14" s="4" t="s">
        <v>2</v>
      </c>
      <c r="F14" s="4" t="s">
        <v>3</v>
      </c>
      <c r="G14" s="4" t="s">
        <v>4</v>
      </c>
      <c r="H14" s="4" t="s">
        <v>5</v>
      </c>
      <c r="I14" s="13"/>
      <c r="J14" s="41"/>
    </row>
    <row r="15" spans="1:10" ht="20.100000000000001" customHeight="1" thickBot="1">
      <c r="A15" s="17" t="str">
        <f>JUV!A10</f>
        <v>MORUA CARIAC MATEO</v>
      </c>
      <c r="B15" s="23" t="str">
        <f>JUV!B10</f>
        <v>SPGC</v>
      </c>
      <c r="C15" s="29">
        <f>JUV!C10</f>
        <v>37110</v>
      </c>
      <c r="D15" s="24">
        <f>JUV!D10</f>
        <v>3</v>
      </c>
      <c r="E15" s="24">
        <f>JUV!E10</f>
        <v>41</v>
      </c>
      <c r="F15" s="24">
        <f>JUV!F10</f>
        <v>42</v>
      </c>
      <c r="G15" s="24">
        <f>JUV!G10</f>
        <v>83</v>
      </c>
      <c r="H15" s="32" t="s">
        <v>10</v>
      </c>
      <c r="I15" s="14" t="s">
        <v>15</v>
      </c>
      <c r="J15" s="41"/>
    </row>
    <row r="16" spans="1:10" ht="20.100000000000001" customHeight="1" thickBot="1">
      <c r="A16" s="17" t="str">
        <f>JUV!A11</f>
        <v>ROMERO GONZALO</v>
      </c>
      <c r="B16" s="23" t="str">
        <f>JUV!B11</f>
        <v>GCD</v>
      </c>
      <c r="C16" s="29">
        <f>JUV!C11</f>
        <v>37346</v>
      </c>
      <c r="D16" s="24">
        <f>JUV!D11</f>
        <v>9</v>
      </c>
      <c r="E16" s="24">
        <f>JUV!E11</f>
        <v>43</v>
      </c>
      <c r="F16" s="24">
        <f>JUV!F11</f>
        <v>43</v>
      </c>
      <c r="G16" s="24">
        <f>JUV!G11</f>
        <v>86</v>
      </c>
      <c r="H16" s="32" t="s">
        <v>10</v>
      </c>
      <c r="I16" s="14" t="s">
        <v>16</v>
      </c>
      <c r="J16" s="41"/>
    </row>
    <row r="17" spans="1:10" ht="20.100000000000001" customHeight="1" thickBot="1">
      <c r="A17" s="17" t="str">
        <f>JUV!A12</f>
        <v>FERNANDEZ FRANCISCO</v>
      </c>
      <c r="B17" s="23" t="str">
        <f>JUV!B12</f>
        <v>EVTGC</v>
      </c>
      <c r="C17" s="29">
        <f>JUV!C12</f>
        <v>37238</v>
      </c>
      <c r="D17" s="24">
        <f>JUV!D12</f>
        <v>9</v>
      </c>
      <c r="E17" s="24">
        <f>JUV!E12</f>
        <v>45</v>
      </c>
      <c r="F17" s="24">
        <f>JUV!F12</f>
        <v>45</v>
      </c>
      <c r="G17" s="24">
        <f>JUV!G12</f>
        <v>90</v>
      </c>
      <c r="H17" s="32">
        <f>SUM(G17-D17)</f>
        <v>81</v>
      </c>
      <c r="I17" s="14" t="s">
        <v>17</v>
      </c>
      <c r="J17" s="41"/>
    </row>
    <row r="18" spans="1:10" ht="20.100000000000001" customHeight="1" thickBot="1">
      <c r="A18" s="17" t="str">
        <f>JUV!A13</f>
        <v>MICHELLI TOMAS</v>
      </c>
      <c r="B18" s="23" t="str">
        <f>JUV!B13</f>
        <v>EVTGC</v>
      </c>
      <c r="C18" s="29">
        <f>JUV!C13</f>
        <v>36626</v>
      </c>
      <c r="D18" s="24">
        <f>JUV!D13</f>
        <v>5</v>
      </c>
      <c r="E18" s="24">
        <f>JUV!E13</f>
        <v>42</v>
      </c>
      <c r="F18" s="24">
        <f>JUV!F13</f>
        <v>44</v>
      </c>
      <c r="G18" s="24">
        <f>JUV!G13</f>
        <v>86</v>
      </c>
      <c r="H18" s="32">
        <f>SUM(G18-D18)</f>
        <v>81</v>
      </c>
      <c r="I18" s="14" t="s">
        <v>18</v>
      </c>
      <c r="J18" s="41"/>
    </row>
    <row r="19" spans="1:10" ht="20.25" thickBot="1">
      <c r="A19" s="205" t="str">
        <f>JUV!A16</f>
        <v>DAMAS MENORES</v>
      </c>
      <c r="B19" s="206"/>
      <c r="C19" s="206"/>
      <c r="D19" s="206"/>
      <c r="E19" s="206"/>
      <c r="F19" s="206"/>
      <c r="G19" s="206"/>
      <c r="H19" s="207"/>
      <c r="I19" s="1"/>
      <c r="J19" s="41"/>
    </row>
    <row r="20" spans="1:10" ht="20.25" thickBot="1">
      <c r="A20" s="4" t="s">
        <v>6</v>
      </c>
      <c r="B20" s="14" t="s">
        <v>9</v>
      </c>
      <c r="C20" s="28" t="s">
        <v>21</v>
      </c>
      <c r="D20" s="4" t="s">
        <v>1</v>
      </c>
      <c r="E20" s="4" t="s">
        <v>2</v>
      </c>
      <c r="F20" s="4" t="s">
        <v>3</v>
      </c>
      <c r="G20" s="4" t="s">
        <v>4</v>
      </c>
      <c r="H20" s="4" t="s">
        <v>5</v>
      </c>
      <c r="I20" s="13"/>
      <c r="J20" s="41"/>
    </row>
    <row r="21" spans="1:10" ht="20.100000000000001" customHeight="1" thickBot="1">
      <c r="A21" s="17" t="str">
        <f>JUV!A18</f>
        <v>RAMPOLDI SARA ALESSIA</v>
      </c>
      <c r="B21" s="23" t="str">
        <f>JUV!B18</f>
        <v>CMDP</v>
      </c>
      <c r="C21" s="29">
        <f>JUV!C18</f>
        <v>38986</v>
      </c>
      <c r="D21" s="24">
        <f>JUV!D18</f>
        <v>2</v>
      </c>
      <c r="E21" s="24">
        <f>JUV!E18</f>
        <v>39</v>
      </c>
      <c r="F21" s="24">
        <f>JUV!F18</f>
        <v>36</v>
      </c>
      <c r="G21" s="24">
        <f>JUV!G18</f>
        <v>75</v>
      </c>
      <c r="H21" s="32" t="s">
        <v>10</v>
      </c>
      <c r="I21" s="14" t="s">
        <v>15</v>
      </c>
      <c r="J21" s="41"/>
    </row>
    <row r="22" spans="1:10" ht="20.100000000000001" customHeight="1" thickBot="1">
      <c r="A22" s="17" t="str">
        <f>JUV!A19</f>
        <v>SERRES SCHEFFER JOSEFINA</v>
      </c>
      <c r="B22" s="23" t="str">
        <f>JUV!B19</f>
        <v>NGC</v>
      </c>
      <c r="C22" s="29">
        <f>JUV!C19</f>
        <v>38411</v>
      </c>
      <c r="D22" s="24">
        <f>JUV!D19</f>
        <v>6</v>
      </c>
      <c r="E22" s="24">
        <f>JUV!E19</f>
        <v>37</v>
      </c>
      <c r="F22" s="24">
        <f>JUV!F19</f>
        <v>42</v>
      </c>
      <c r="G22" s="24">
        <f>JUV!G19</f>
        <v>79</v>
      </c>
      <c r="H22" s="32" t="s">
        <v>10</v>
      </c>
      <c r="I22" s="14" t="s">
        <v>16</v>
      </c>
      <c r="J22" s="41"/>
    </row>
    <row r="23" spans="1:10" ht="20.100000000000001" customHeight="1" thickBot="1">
      <c r="A23" s="17" t="s">
        <v>122</v>
      </c>
      <c r="B23" s="23" t="s">
        <v>234</v>
      </c>
      <c r="C23" s="29">
        <v>38257</v>
      </c>
      <c r="D23" s="24">
        <v>3</v>
      </c>
      <c r="E23" s="24">
        <v>43</v>
      </c>
      <c r="F23" s="24">
        <v>39</v>
      </c>
      <c r="G23" s="24">
        <f>SUM(E23:F23)</f>
        <v>82</v>
      </c>
      <c r="H23" s="32">
        <f>SUM(G23-D23)</f>
        <v>79</v>
      </c>
      <c r="I23" s="14" t="s">
        <v>17</v>
      </c>
      <c r="J23" s="41"/>
    </row>
    <row r="24" spans="1:10" ht="20.100000000000001" customHeight="1" thickBot="1">
      <c r="A24" s="17" t="s">
        <v>121</v>
      </c>
      <c r="B24" s="23" t="s">
        <v>231</v>
      </c>
      <c r="C24" s="29">
        <v>38803</v>
      </c>
      <c r="D24" s="24">
        <v>4</v>
      </c>
      <c r="E24" s="24">
        <v>41</v>
      </c>
      <c r="F24" s="24">
        <v>43</v>
      </c>
      <c r="G24" s="24">
        <f>SUM(E24:F24)</f>
        <v>84</v>
      </c>
      <c r="H24" s="32">
        <f>SUM(G24-D24)</f>
        <v>80</v>
      </c>
      <c r="I24" s="14" t="s">
        <v>18</v>
      </c>
      <c r="J24" s="41"/>
    </row>
    <row r="25" spans="1:10" ht="20.25" thickBot="1">
      <c r="A25" s="205" t="str">
        <f>'M 18'!A8</f>
        <v>CABALLEROS MENORES (Clases 04 - 05 y 06)</v>
      </c>
      <c r="B25" s="206"/>
      <c r="C25" s="206"/>
      <c r="D25" s="206"/>
      <c r="E25" s="206"/>
      <c r="F25" s="206"/>
      <c r="G25" s="206"/>
      <c r="H25" s="207"/>
      <c r="I25" s="1"/>
      <c r="J25" s="41"/>
    </row>
    <row r="26" spans="1:10" ht="20.25" thickBot="1">
      <c r="A26" s="4" t="s">
        <v>0</v>
      </c>
      <c r="B26" s="14" t="s">
        <v>9</v>
      </c>
      <c r="C26" s="28" t="s">
        <v>21</v>
      </c>
      <c r="D26" s="4" t="s">
        <v>1</v>
      </c>
      <c r="E26" s="4" t="s">
        <v>2</v>
      </c>
      <c r="F26" s="4" t="s">
        <v>3</v>
      </c>
      <c r="G26" s="4" t="s">
        <v>4</v>
      </c>
      <c r="H26" s="4" t="s">
        <v>5</v>
      </c>
      <c r="I26" s="13"/>
      <c r="J26" s="41"/>
    </row>
    <row r="27" spans="1:10" ht="20.100000000000001" customHeight="1" thickBot="1">
      <c r="A27" s="17" t="str">
        <f>'M 18'!A10</f>
        <v>LEOFANTI DANTE SALVADOR</v>
      </c>
      <c r="B27" s="23" t="str">
        <f>'M 18'!B10</f>
        <v>SPGC</v>
      </c>
      <c r="C27" s="29">
        <f>'M 18'!C10</f>
        <v>38833</v>
      </c>
      <c r="D27" s="24">
        <f>'M 18'!D10</f>
        <v>-1</v>
      </c>
      <c r="E27" s="24">
        <f>'M 18'!E10</f>
        <v>36</v>
      </c>
      <c r="F27" s="24">
        <f>'M 18'!F10</f>
        <v>36</v>
      </c>
      <c r="G27" s="24">
        <f>'M 18'!G10</f>
        <v>72</v>
      </c>
      <c r="H27" s="32" t="s">
        <v>10</v>
      </c>
      <c r="I27" s="14" t="s">
        <v>15</v>
      </c>
      <c r="J27" s="41"/>
    </row>
    <row r="28" spans="1:10" ht="20.100000000000001" customHeight="1" thickBot="1">
      <c r="A28" s="17" t="str">
        <f>'M 18'!A11</f>
        <v>DABOS BENJAMIN</v>
      </c>
      <c r="B28" s="23" t="str">
        <f>'M 18'!B11</f>
        <v>TGC</v>
      </c>
      <c r="C28" s="29">
        <f>'M 18'!C11</f>
        <v>38299</v>
      </c>
      <c r="D28" s="24">
        <f>'M 18'!D11</f>
        <v>-2</v>
      </c>
      <c r="E28" s="24">
        <f>'M 18'!E11</f>
        <v>39</v>
      </c>
      <c r="F28" s="24">
        <f>'M 18'!F11</f>
        <v>35</v>
      </c>
      <c r="G28" s="24">
        <f>'M 18'!G11</f>
        <v>74</v>
      </c>
      <c r="H28" s="32" t="s">
        <v>10</v>
      </c>
      <c r="I28" s="14" t="s">
        <v>16</v>
      </c>
      <c r="J28" s="41"/>
    </row>
    <row r="29" spans="1:10" ht="20.100000000000001" customHeight="1" thickBot="1">
      <c r="A29" s="17" t="s">
        <v>82</v>
      </c>
      <c r="B29" s="23" t="s">
        <v>236</v>
      </c>
      <c r="C29" s="29">
        <v>38254</v>
      </c>
      <c r="D29" s="24">
        <v>18</v>
      </c>
      <c r="E29" s="24">
        <v>41</v>
      </c>
      <c r="F29" s="24">
        <v>45</v>
      </c>
      <c r="G29" s="24">
        <f>SUM(E29:F29)</f>
        <v>86</v>
      </c>
      <c r="H29" s="32">
        <f>SUM(G29-D29)</f>
        <v>68</v>
      </c>
      <c r="I29" s="14" t="s">
        <v>17</v>
      </c>
      <c r="J29" s="41"/>
    </row>
    <row r="30" spans="1:10" ht="20.100000000000001" customHeight="1" thickBot="1">
      <c r="A30" s="17" t="s">
        <v>93</v>
      </c>
      <c r="B30" s="23" t="s">
        <v>237</v>
      </c>
      <c r="C30" s="29">
        <v>38888</v>
      </c>
      <c r="D30" s="24">
        <v>1</v>
      </c>
      <c r="E30" s="24">
        <v>38</v>
      </c>
      <c r="F30" s="24">
        <v>37</v>
      </c>
      <c r="G30" s="24">
        <f>SUM(E30:F30)</f>
        <v>75</v>
      </c>
      <c r="H30" s="32">
        <f>SUM(G30-D30)</f>
        <v>74</v>
      </c>
      <c r="I30" s="14" t="s">
        <v>18</v>
      </c>
      <c r="J30" s="41"/>
    </row>
    <row r="31" spans="1:10" ht="20.25" thickBot="1">
      <c r="A31" s="205" t="str">
        <f>'M 15'!A7:H7</f>
        <v>CABALLEROS MENORES DE 15 AÑOS (Clases 07 y Posteiroes)</v>
      </c>
      <c r="B31" s="206"/>
      <c r="C31" s="206"/>
      <c r="D31" s="206"/>
      <c r="E31" s="206"/>
      <c r="F31" s="206"/>
      <c r="G31" s="206"/>
      <c r="H31" s="207"/>
      <c r="I31" s="1"/>
      <c r="J31" s="41"/>
    </row>
    <row r="32" spans="1:10" ht="20.25" thickBot="1">
      <c r="A32" s="4" t="s">
        <v>0</v>
      </c>
      <c r="B32" s="14" t="s">
        <v>9</v>
      </c>
      <c r="C32" s="28" t="s">
        <v>21</v>
      </c>
      <c r="D32" s="4" t="s">
        <v>1</v>
      </c>
      <c r="E32" s="4" t="s">
        <v>2</v>
      </c>
      <c r="F32" s="4" t="s">
        <v>3</v>
      </c>
      <c r="G32" s="4" t="s">
        <v>4</v>
      </c>
      <c r="H32" s="4" t="s">
        <v>5</v>
      </c>
      <c r="I32" s="49"/>
      <c r="J32" s="41"/>
    </row>
    <row r="33" spans="1:10" ht="20.100000000000001" customHeight="1" thickBot="1">
      <c r="A33" s="17" t="str">
        <f>'M 15'!A9</f>
        <v>PATTI NICOLAS</v>
      </c>
      <c r="B33" s="23" t="str">
        <f>'M 15'!B9</f>
        <v>SPGC</v>
      </c>
      <c r="C33" s="29">
        <f>'M 15'!C9</f>
        <v>39770</v>
      </c>
      <c r="D33" s="24">
        <f>'M 15'!D9</f>
        <v>7</v>
      </c>
      <c r="E33" s="24">
        <f>'M 15'!E9</f>
        <v>38</v>
      </c>
      <c r="F33" s="24">
        <f>'M 15'!F9</f>
        <v>40</v>
      </c>
      <c r="G33" s="24">
        <f>'M 15'!G9</f>
        <v>78</v>
      </c>
      <c r="H33" s="32" t="s">
        <v>10</v>
      </c>
      <c r="I33" s="14" t="s">
        <v>15</v>
      </c>
      <c r="J33" s="41"/>
    </row>
    <row r="34" spans="1:10" ht="20.100000000000001" customHeight="1" thickBot="1">
      <c r="A34" s="17" t="str">
        <f>'M 15'!A10</f>
        <v>GIMENEZ QUIROGA GONZALO</v>
      </c>
      <c r="B34" s="23" t="str">
        <f>'M 15'!B10</f>
        <v>NGC</v>
      </c>
      <c r="C34" s="29">
        <f>'M 15'!C10</f>
        <v>39105</v>
      </c>
      <c r="D34" s="24">
        <f>'M 15'!D10</f>
        <v>1</v>
      </c>
      <c r="E34" s="24">
        <f>'M 15'!E10</f>
        <v>44</v>
      </c>
      <c r="F34" s="24">
        <f>'M 15'!F10</f>
        <v>37</v>
      </c>
      <c r="G34" s="24">
        <f>'M 15'!G10</f>
        <v>81</v>
      </c>
      <c r="H34" s="32" t="s">
        <v>10</v>
      </c>
      <c r="I34" s="14" t="s">
        <v>16</v>
      </c>
      <c r="J34" s="41"/>
    </row>
    <row r="35" spans="1:10" ht="20.100000000000001" customHeight="1" thickBot="1">
      <c r="A35" s="17" t="s">
        <v>54</v>
      </c>
      <c r="B35" s="23" t="s">
        <v>240</v>
      </c>
      <c r="C35" s="29">
        <v>39777</v>
      </c>
      <c r="D35" s="24">
        <v>37</v>
      </c>
      <c r="E35" s="24">
        <v>51</v>
      </c>
      <c r="F35" s="24">
        <v>52</v>
      </c>
      <c r="G35" s="24">
        <f>SUM(E35:F35)</f>
        <v>103</v>
      </c>
      <c r="H35" s="32">
        <f>SUM(G35-D35)</f>
        <v>66</v>
      </c>
      <c r="I35" s="14" t="s">
        <v>17</v>
      </c>
      <c r="J35" s="41"/>
    </row>
    <row r="36" spans="1:10" ht="20.100000000000001" customHeight="1" thickBot="1">
      <c r="A36" s="17" t="s">
        <v>73</v>
      </c>
      <c r="B36" s="23" t="s">
        <v>231</v>
      </c>
      <c r="C36" s="29">
        <v>39205</v>
      </c>
      <c r="D36" s="24">
        <v>9</v>
      </c>
      <c r="E36" s="24">
        <v>46</v>
      </c>
      <c r="F36" s="24">
        <v>37</v>
      </c>
      <c r="G36" s="24">
        <f>SUM(E36:F36)</f>
        <v>83</v>
      </c>
      <c r="H36" s="32">
        <f>SUM(G36-D36)</f>
        <v>74</v>
      </c>
      <c r="I36" s="14" t="s">
        <v>18</v>
      </c>
      <c r="J36" s="41"/>
    </row>
    <row r="37" spans="1:10" ht="20.25" thickBot="1">
      <c r="A37" s="205" t="str">
        <f>'M 15'!A33:H33</f>
        <v>DAMAS MENORES DE 15 AÑOS (Clases 07 Y POSTERIORES)</v>
      </c>
      <c r="B37" s="206"/>
      <c r="C37" s="206"/>
      <c r="D37" s="206"/>
      <c r="E37" s="206"/>
      <c r="F37" s="206"/>
      <c r="G37" s="206"/>
      <c r="H37" s="207"/>
      <c r="I37" s="16"/>
      <c r="J37" s="41"/>
    </row>
    <row r="38" spans="1:10" ht="20.25" thickBot="1">
      <c r="A38" s="4" t="s">
        <v>6</v>
      </c>
      <c r="B38" s="14" t="s">
        <v>9</v>
      </c>
      <c r="C38" s="28" t="s">
        <v>21</v>
      </c>
      <c r="D38" s="4" t="s">
        <v>1</v>
      </c>
      <c r="E38" s="4" t="s">
        <v>2</v>
      </c>
      <c r="F38" s="4" t="s">
        <v>3</v>
      </c>
      <c r="G38" s="4" t="s">
        <v>4</v>
      </c>
      <c r="H38" s="4" t="s">
        <v>5</v>
      </c>
      <c r="I38" s="13"/>
      <c r="J38" s="41"/>
    </row>
    <row r="39" spans="1:10" ht="20.100000000000001" customHeight="1" thickBot="1">
      <c r="A39" s="17" t="str">
        <f>'M 15'!A35</f>
        <v>LEON CAMPOS IARA</v>
      </c>
      <c r="B39" s="23" t="str">
        <f>'M 15'!B35</f>
        <v>MDPGC</v>
      </c>
      <c r="C39" s="29">
        <f>'M 15'!C35</f>
        <v>39177</v>
      </c>
      <c r="D39" s="24">
        <f>'M 15'!D35</f>
        <v>30</v>
      </c>
      <c r="E39" s="24">
        <f>'M 15'!E35</f>
        <v>50</v>
      </c>
      <c r="F39" s="24">
        <f>'M 15'!F35</f>
        <v>44</v>
      </c>
      <c r="G39" s="24">
        <f>'M 15'!G35</f>
        <v>94</v>
      </c>
      <c r="H39" s="32">
        <f>'M 15'!H35</f>
        <v>64</v>
      </c>
      <c r="I39" s="14" t="s">
        <v>15</v>
      </c>
      <c r="J39" s="41"/>
    </row>
    <row r="40" spans="1:10" ht="20.100000000000001" customHeight="1" thickBot="1">
      <c r="A40" s="17" t="str">
        <f>'M 15'!A36</f>
        <v>DEPREZ UMMA</v>
      </c>
      <c r="B40" s="23" t="str">
        <f>'M 15'!B36</f>
        <v>SPGC</v>
      </c>
      <c r="C40" s="29">
        <f>'M 15'!C36</f>
        <v>39932</v>
      </c>
      <c r="D40" s="24">
        <f>'M 15'!D36</f>
        <v>10</v>
      </c>
      <c r="E40" s="24">
        <f>'M 15'!E36</f>
        <v>50</v>
      </c>
      <c r="F40" s="24">
        <f>'M 15'!F36</f>
        <v>46</v>
      </c>
      <c r="G40" s="24">
        <f>'M 15'!G36</f>
        <v>96</v>
      </c>
      <c r="H40" s="32">
        <f>'M 15'!H36</f>
        <v>86</v>
      </c>
      <c r="I40" s="14" t="s">
        <v>16</v>
      </c>
      <c r="J40" s="41"/>
    </row>
    <row r="41" spans="1:10" ht="20.100000000000001" customHeight="1" thickBot="1">
      <c r="A41" s="17" t="s">
        <v>111</v>
      </c>
      <c r="B41" s="23" t="s">
        <v>237</v>
      </c>
      <c r="C41" s="29">
        <v>39930</v>
      </c>
      <c r="D41" s="24">
        <v>28</v>
      </c>
      <c r="E41" s="24">
        <v>59</v>
      </c>
      <c r="F41" s="24">
        <v>49</v>
      </c>
      <c r="G41" s="24">
        <f>SUM(E41:F41)</f>
        <v>108</v>
      </c>
      <c r="H41" s="32">
        <f>SUM(G41-D41)</f>
        <v>80</v>
      </c>
      <c r="I41" s="14" t="s">
        <v>17</v>
      </c>
      <c r="J41" s="41"/>
    </row>
    <row r="42" spans="1:10" ht="20.100000000000001" customHeight="1" thickBot="1">
      <c r="A42" s="17" t="s">
        <v>112</v>
      </c>
      <c r="B42" s="23" t="s">
        <v>234</v>
      </c>
      <c r="C42" s="29">
        <v>39591</v>
      </c>
      <c r="D42" s="24">
        <v>20</v>
      </c>
      <c r="E42" s="24">
        <v>55</v>
      </c>
      <c r="F42" s="24">
        <v>46</v>
      </c>
      <c r="G42" s="24">
        <f>SUM(E42:F42)</f>
        <v>101</v>
      </c>
      <c r="H42" s="32">
        <f>SUM(G42-D42)</f>
        <v>81</v>
      </c>
      <c r="I42" s="14" t="s">
        <v>18</v>
      </c>
      <c r="J42" s="41"/>
    </row>
    <row r="43" spans="1:10" ht="20.25" thickBot="1">
      <c r="A43" s="208" t="str">
        <f>'M 13'!A8:H8</f>
        <v>CABALLEROS MENORES DE 13 AÑOS (CLASES 09 Y POSTERIROES)</v>
      </c>
      <c r="B43" s="209"/>
      <c r="C43" s="209"/>
      <c r="D43" s="209"/>
      <c r="E43" s="209"/>
      <c r="F43" s="209"/>
      <c r="G43" s="209"/>
      <c r="H43" s="210"/>
      <c r="I43" s="13"/>
      <c r="J43" s="41"/>
    </row>
    <row r="44" spans="1:10" ht="20.25" thickBot="1">
      <c r="A44" s="4" t="s">
        <v>0</v>
      </c>
      <c r="B44" s="14" t="s">
        <v>9</v>
      </c>
      <c r="C44" s="28" t="s">
        <v>21</v>
      </c>
      <c r="D44" s="4" t="s">
        <v>1</v>
      </c>
      <c r="E44" s="4" t="s">
        <v>2</v>
      </c>
      <c r="F44" s="4" t="s">
        <v>3</v>
      </c>
      <c r="G44" s="4" t="s">
        <v>4</v>
      </c>
      <c r="H44" s="4" t="s">
        <v>5</v>
      </c>
      <c r="I44" s="13"/>
      <c r="J44" s="41"/>
    </row>
    <row r="45" spans="1:10" ht="20.100000000000001" customHeight="1" thickBot="1">
      <c r="A45" s="17" t="str">
        <f>'M 13'!A10</f>
        <v>RAMPEZZOTTI BARTOLOME</v>
      </c>
      <c r="B45" s="23" t="str">
        <f>'M 13'!B10</f>
        <v>TGC</v>
      </c>
      <c r="C45" s="29">
        <f>'M 13'!C10</f>
        <v>40007</v>
      </c>
      <c r="D45" s="24">
        <f>'M 13'!D10</f>
        <v>14</v>
      </c>
      <c r="E45" s="24">
        <f>'M 13'!E10</f>
        <v>46</v>
      </c>
      <c r="F45" s="24">
        <f>'M 13'!F10</f>
        <v>47</v>
      </c>
      <c r="G45" s="24">
        <f>'M 13'!G10</f>
        <v>93</v>
      </c>
      <c r="H45" s="32" t="s">
        <v>10</v>
      </c>
      <c r="I45" s="14" t="s">
        <v>15</v>
      </c>
      <c r="J45" s="41"/>
    </row>
    <row r="46" spans="1:10" ht="20.100000000000001" customHeight="1" thickBot="1">
      <c r="A46" s="17" t="str">
        <f>'M 13'!A11</f>
        <v>LANDI AGUSTIN</v>
      </c>
      <c r="B46" s="23" t="str">
        <f>'M 13'!B11</f>
        <v>MDPGC</v>
      </c>
      <c r="C46" s="29">
        <f>'M 13'!C11</f>
        <v>39819</v>
      </c>
      <c r="D46" s="24">
        <f>'M 13'!D11</f>
        <v>16</v>
      </c>
      <c r="E46" s="24">
        <f>'M 13'!E11</f>
        <v>45</v>
      </c>
      <c r="F46" s="24">
        <f>'M 13'!F11</f>
        <v>48</v>
      </c>
      <c r="G46" s="24">
        <f>'M 13'!G11</f>
        <v>93</v>
      </c>
      <c r="H46" s="32" t="s">
        <v>10</v>
      </c>
      <c r="I46" s="14" t="s">
        <v>16</v>
      </c>
      <c r="J46" s="41"/>
    </row>
    <row r="47" spans="1:10" ht="20.100000000000001" customHeight="1" thickBot="1">
      <c r="A47" s="17" t="s">
        <v>60</v>
      </c>
      <c r="B47" s="23" t="s">
        <v>235</v>
      </c>
      <c r="C47" s="29">
        <v>40437</v>
      </c>
      <c r="D47" s="24">
        <v>21</v>
      </c>
      <c r="E47" s="24">
        <v>48</v>
      </c>
      <c r="F47" s="24">
        <v>46</v>
      </c>
      <c r="G47" s="24">
        <f>SUM(E47:F47)</f>
        <v>94</v>
      </c>
      <c r="H47" s="32">
        <f>SUM(G47-D47)</f>
        <v>73</v>
      </c>
      <c r="I47" s="14" t="s">
        <v>17</v>
      </c>
      <c r="J47" s="41"/>
    </row>
    <row r="48" spans="1:10" ht="20.100000000000001" customHeight="1" thickBot="1">
      <c r="A48" s="17" t="s">
        <v>53</v>
      </c>
      <c r="B48" s="23" t="s">
        <v>235</v>
      </c>
      <c r="C48" s="29">
        <v>39913</v>
      </c>
      <c r="D48" s="24">
        <v>39</v>
      </c>
      <c r="E48" s="24">
        <v>63</v>
      </c>
      <c r="F48" s="24">
        <v>51</v>
      </c>
      <c r="G48" s="24">
        <f>SUM(E48:F48)</f>
        <v>114</v>
      </c>
      <c r="H48" s="32">
        <f>SUM(G48-D48)</f>
        <v>75</v>
      </c>
      <c r="I48" s="14" t="s">
        <v>18</v>
      </c>
      <c r="J48" s="41"/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2060"/>
  </sheetPr>
  <dimension ref="A1:H82"/>
  <sheetViews>
    <sheetView zoomScale="70" zoomScaleNormal="70" workbookViewId="0">
      <selection sqref="A1:D1"/>
    </sheetView>
  </sheetViews>
  <sheetFormatPr baseColWidth="10" defaultRowHeight="18.75"/>
  <cols>
    <col min="1" max="1" width="41" style="12" customWidth="1"/>
    <col min="2" max="2" width="13.28515625" style="15" bestFit="1" customWidth="1"/>
    <col min="3" max="3" width="15.7109375" style="48" bestFit="1" customWidth="1"/>
    <col min="4" max="4" width="10.85546875" style="15" bestFit="1" customWidth="1"/>
    <col min="5" max="6" width="4.5703125" style="15" bestFit="1" customWidth="1"/>
    <col min="7" max="7" width="13" style="12" bestFit="1" customWidth="1"/>
    <col min="8" max="8" width="4.42578125" style="12" bestFit="1" customWidth="1"/>
    <col min="9" max="16384" width="11.42578125" style="12"/>
  </cols>
  <sheetData>
    <row r="1" spans="1:8" ht="19.5">
      <c r="A1" s="204" t="str">
        <f>JUV!A1</f>
        <v>MIRAMAR</v>
      </c>
      <c r="B1" s="204"/>
      <c r="C1" s="204"/>
      <c r="D1" s="204"/>
      <c r="E1" s="70"/>
      <c r="H1" s="41"/>
    </row>
    <row r="2" spans="1:8" ht="19.5">
      <c r="A2" s="204" t="str">
        <f>JUV!A2</f>
        <v>LINKS</v>
      </c>
      <c r="B2" s="204"/>
      <c r="C2" s="204"/>
      <c r="D2" s="204"/>
      <c r="E2" s="70"/>
      <c r="H2" s="41"/>
    </row>
    <row r="3" spans="1:8" ht="19.5">
      <c r="A3" s="204" t="str">
        <f>JUV!A3</f>
        <v>FEDERACION REGIONAL DE GOLF MAR Y SIERRAS</v>
      </c>
      <c r="B3" s="204"/>
      <c r="C3" s="204"/>
      <c r="D3" s="204"/>
      <c r="E3" s="70"/>
      <c r="H3" s="41"/>
    </row>
    <row r="4" spans="1:8" ht="19.5">
      <c r="A4" s="212" t="s">
        <v>12</v>
      </c>
      <c r="B4" s="212"/>
      <c r="C4" s="212"/>
      <c r="D4" s="212"/>
      <c r="E4" s="70"/>
      <c r="H4" s="41"/>
    </row>
    <row r="5" spans="1:8" ht="19.5">
      <c r="A5" s="204" t="s">
        <v>14</v>
      </c>
      <c r="B5" s="204"/>
      <c r="C5" s="204"/>
      <c r="D5" s="204"/>
      <c r="E5" s="70"/>
      <c r="H5" s="41"/>
    </row>
    <row r="6" spans="1:8" ht="19.5">
      <c r="A6" s="204" t="str">
        <f>JUV!A6</f>
        <v>DOMINGO 03 DE ABRIL DE 2022</v>
      </c>
      <c r="B6" s="204"/>
      <c r="C6" s="204"/>
      <c r="D6" s="204"/>
      <c r="E6" s="70"/>
      <c r="H6" s="41"/>
    </row>
    <row r="7" spans="1:8" ht="20.25" thickBot="1">
      <c r="A7" s="42"/>
      <c r="B7" s="63"/>
      <c r="C7" s="42"/>
      <c r="D7" s="63"/>
      <c r="E7" s="70"/>
      <c r="H7" s="41"/>
    </row>
    <row r="8" spans="1:8" ht="20.25" thickBot="1">
      <c r="A8" s="205" t="str">
        <f>ALBATROS!A22</f>
        <v>ALBATROS - DAMAS CLASES 09 - 10 -</v>
      </c>
      <c r="B8" s="206"/>
      <c r="C8" s="206"/>
      <c r="D8" s="206"/>
      <c r="E8" s="206"/>
      <c r="F8" s="207"/>
      <c r="H8" s="41"/>
    </row>
    <row r="9" spans="1:8" s="42" customFormat="1" ht="20.25" thickBot="1">
      <c r="A9" s="19" t="s">
        <v>6</v>
      </c>
      <c r="B9" s="66" t="s">
        <v>9</v>
      </c>
      <c r="C9" s="66" t="s">
        <v>21</v>
      </c>
      <c r="D9" s="67" t="s">
        <v>1</v>
      </c>
      <c r="E9" s="4" t="s">
        <v>4</v>
      </c>
      <c r="F9" s="4" t="s">
        <v>5</v>
      </c>
      <c r="H9" s="41"/>
    </row>
    <row r="10" spans="1:8" ht="20.25" thickBot="1">
      <c r="A10" s="43" t="str">
        <f>ALBATROS!A24</f>
        <v>PORCEL ALFONSINA</v>
      </c>
      <c r="B10" s="60" t="str">
        <f>ALBATROS!B24</f>
        <v>SPGC</v>
      </c>
      <c r="C10" s="44">
        <f>ALBATROS!C24</f>
        <v>40415</v>
      </c>
      <c r="D10" s="60">
        <f>ALBATROS!D24</f>
        <v>22</v>
      </c>
      <c r="E10" s="72">
        <f>ALBATROS!E24</f>
        <v>60</v>
      </c>
      <c r="F10" s="71" t="s">
        <v>10</v>
      </c>
      <c r="G10" s="14" t="s">
        <v>15</v>
      </c>
      <c r="H10" s="41"/>
    </row>
    <row r="11" spans="1:8" ht="20.25" thickBot="1">
      <c r="A11" s="43" t="str">
        <f>ALBATROS!A25</f>
        <v>MENDES DIZ ELEONORA</v>
      </c>
      <c r="B11" s="60" t="str">
        <f>ALBATROS!B25</f>
        <v>GCD</v>
      </c>
      <c r="C11" s="44">
        <f>ALBATROS!C25</f>
        <v>39853</v>
      </c>
      <c r="D11" s="60">
        <f>ALBATROS!D25</f>
        <v>27</v>
      </c>
      <c r="E11" s="72">
        <f>ALBATROS!E25</f>
        <v>64</v>
      </c>
      <c r="F11" s="71" t="s">
        <v>10</v>
      </c>
      <c r="G11" s="14" t="s">
        <v>16</v>
      </c>
      <c r="H11" s="41"/>
    </row>
    <row r="12" spans="1:8" ht="20.25" thickBot="1">
      <c r="A12" s="43" t="str">
        <f>ALBATROS!A26</f>
        <v>MA KARTHE PUCILLO MIA</v>
      </c>
      <c r="B12" s="60" t="str">
        <f>ALBATROS!B26</f>
        <v>NGC</v>
      </c>
      <c r="C12" s="44">
        <f>ALBATROS!C26</f>
        <v>40267</v>
      </c>
      <c r="D12" s="60">
        <f>ALBATROS!D26</f>
        <v>28</v>
      </c>
      <c r="E12" s="72">
        <f>ALBATROS!E26</f>
        <v>75</v>
      </c>
      <c r="F12" s="73">
        <f>(E12-D12)</f>
        <v>47</v>
      </c>
      <c r="G12" s="14" t="s">
        <v>17</v>
      </c>
      <c r="H12" s="41"/>
    </row>
    <row r="13" spans="1:8" ht="19.5" thickBot="1">
      <c r="C13" s="46"/>
      <c r="E13" s="70"/>
      <c r="H13" s="41"/>
    </row>
    <row r="14" spans="1:8" ht="20.25" thickBot="1">
      <c r="A14" s="205" t="str">
        <f>ALBATROS!A8</f>
        <v>ALBATROS - CABALLEROS CLASES 09 - 10 -</v>
      </c>
      <c r="B14" s="206"/>
      <c r="C14" s="206"/>
      <c r="D14" s="206"/>
      <c r="E14" s="206"/>
      <c r="F14" s="207"/>
      <c r="H14" s="41"/>
    </row>
    <row r="15" spans="1:8" s="63" customFormat="1" ht="20.25" thickBot="1">
      <c r="A15" s="19" t="s">
        <v>0</v>
      </c>
      <c r="B15" s="66" t="s">
        <v>9</v>
      </c>
      <c r="C15" s="66" t="s">
        <v>21</v>
      </c>
      <c r="D15" s="67" t="s">
        <v>1</v>
      </c>
      <c r="E15" s="4" t="s">
        <v>4</v>
      </c>
      <c r="F15" s="4" t="s">
        <v>5</v>
      </c>
      <c r="H15" s="41"/>
    </row>
    <row r="16" spans="1:8" ht="20.25" thickBot="1">
      <c r="A16" s="43" t="str">
        <f>ALBATROS!A10</f>
        <v>MORGAN MARTIN</v>
      </c>
      <c r="B16" s="60" t="str">
        <f>ALBATROS!B10</f>
        <v>TGC</v>
      </c>
      <c r="C16" s="44">
        <f>ALBATROS!C10</f>
        <v>40430</v>
      </c>
      <c r="D16" s="60">
        <f>ALBATROS!D10</f>
        <v>0</v>
      </c>
      <c r="E16" s="72">
        <f>ALBATROS!E10</f>
        <v>46</v>
      </c>
      <c r="F16" s="71" t="s">
        <v>10</v>
      </c>
      <c r="G16" s="14" t="s">
        <v>15</v>
      </c>
      <c r="H16" s="41"/>
    </row>
    <row r="17" spans="1:8" ht="20.25" thickBot="1">
      <c r="A17" s="43" t="str">
        <f>ALBATROS!A11</f>
        <v>PORTIS SANTIAGO</v>
      </c>
      <c r="B17" s="60" t="str">
        <f>ALBATROS!B11</f>
        <v>CMDP</v>
      </c>
      <c r="C17" s="44">
        <f>ALBATROS!C11</f>
        <v>40175</v>
      </c>
      <c r="D17" s="60">
        <f>ALBATROS!D11</f>
        <v>7</v>
      </c>
      <c r="E17" s="72">
        <f>ALBATROS!E11</f>
        <v>47</v>
      </c>
      <c r="F17" s="71" t="s">
        <v>10</v>
      </c>
      <c r="G17" s="14" t="s">
        <v>16</v>
      </c>
      <c r="H17" s="41"/>
    </row>
    <row r="18" spans="1:8" ht="20.25" thickBot="1">
      <c r="A18" s="43" t="str">
        <f>ALBATROS!A12</f>
        <v>REYNOSA JOAQUIN</v>
      </c>
      <c r="B18" s="60" t="str">
        <f>ALBATROS!B12</f>
        <v>SPGC</v>
      </c>
      <c r="C18" s="44">
        <f>ALBATROS!C12</f>
        <v>40522</v>
      </c>
      <c r="D18" s="60">
        <f>ALBATROS!D12</f>
        <v>11</v>
      </c>
      <c r="E18" s="72">
        <f>ALBATROS!E12</f>
        <v>48</v>
      </c>
      <c r="F18" s="73">
        <f>(E18-D18)</f>
        <v>37</v>
      </c>
      <c r="G18" s="14" t="s">
        <v>17</v>
      </c>
      <c r="H18" s="41"/>
    </row>
    <row r="19" spans="1:8" ht="19.5" thickBot="1">
      <c r="C19" s="46"/>
      <c r="E19" s="70"/>
      <c r="H19" s="41"/>
    </row>
    <row r="20" spans="1:8" ht="20.25" thickBot="1">
      <c r="A20" s="205" t="str">
        <f>EAGLES!A34</f>
        <v>EAGLES - DAMAS CLASES 11 - 12 -</v>
      </c>
      <c r="B20" s="206"/>
      <c r="C20" s="206"/>
      <c r="D20" s="206"/>
      <c r="E20" s="206"/>
      <c r="F20" s="207"/>
      <c r="H20" s="41"/>
    </row>
    <row r="21" spans="1:8" s="63" customFormat="1" ht="20.25" thickBot="1">
      <c r="A21" s="19" t="s">
        <v>6</v>
      </c>
      <c r="B21" s="66" t="s">
        <v>9</v>
      </c>
      <c r="C21" s="66" t="s">
        <v>21</v>
      </c>
      <c r="D21" s="67" t="s">
        <v>1</v>
      </c>
      <c r="E21" s="4" t="s">
        <v>4</v>
      </c>
      <c r="F21" s="4" t="s">
        <v>5</v>
      </c>
      <c r="H21" s="41"/>
    </row>
    <row r="22" spans="1:8" ht="20.25" thickBot="1">
      <c r="A22" s="43" t="str">
        <f>EAGLES!A36</f>
        <v>BIONDELLI ALLEGRA</v>
      </c>
      <c r="B22" s="60" t="str">
        <f>EAGLES!B36</f>
        <v>SPGC</v>
      </c>
      <c r="C22" s="44">
        <f>EAGLES!C36</f>
        <v>40616</v>
      </c>
      <c r="D22" s="60">
        <f>EAGLES!D36</f>
        <v>15</v>
      </c>
      <c r="E22" s="72">
        <f>EAGLES!E36</f>
        <v>48</v>
      </c>
      <c r="F22" s="71" t="s">
        <v>10</v>
      </c>
      <c r="G22" s="14" t="s">
        <v>15</v>
      </c>
      <c r="H22" s="41"/>
    </row>
    <row r="23" spans="1:8" ht="20.25" thickBot="1">
      <c r="A23" s="43" t="str">
        <f>EAGLES!A37</f>
        <v>RAMPEZZOTTI JUSTINA</v>
      </c>
      <c r="B23" s="60" t="str">
        <f>EAGLES!B37</f>
        <v>TGC</v>
      </c>
      <c r="C23" s="44">
        <f>EAGLES!C37</f>
        <v>40917</v>
      </c>
      <c r="D23" s="60">
        <f>EAGLES!D37</f>
        <v>14</v>
      </c>
      <c r="E23" s="72">
        <f>EAGLES!E37</f>
        <v>51</v>
      </c>
      <c r="F23" s="71" t="s">
        <v>10</v>
      </c>
      <c r="G23" s="14" t="s">
        <v>16</v>
      </c>
      <c r="H23" s="41"/>
    </row>
    <row r="24" spans="1:8" ht="20.25" thickBot="1">
      <c r="A24" s="43" t="str">
        <f>EAGLES!A38</f>
        <v>BUSTAMANTE EMILIA</v>
      </c>
      <c r="B24" s="60" t="str">
        <f>EAGLES!B38</f>
        <v>TGC</v>
      </c>
      <c r="C24" s="44">
        <f>EAGLES!C38</f>
        <v>41082</v>
      </c>
      <c r="D24" s="60">
        <f>EAGLES!D38</f>
        <v>24</v>
      </c>
      <c r="E24" s="72">
        <f>EAGLES!E38</f>
        <v>55</v>
      </c>
      <c r="F24" s="73">
        <f>(E24-D24)</f>
        <v>31</v>
      </c>
      <c r="G24" s="14" t="s">
        <v>17</v>
      </c>
      <c r="H24" s="41"/>
    </row>
    <row r="25" spans="1:8" ht="19.5" thickBot="1">
      <c r="C25" s="46"/>
      <c r="E25" s="70"/>
      <c r="H25" s="41"/>
    </row>
    <row r="26" spans="1:8" ht="20.25" thickBot="1">
      <c r="A26" s="205" t="str">
        <f>EAGLES!A8</f>
        <v>EAGLES - CABALLEROS CLASES 11 - 12 -</v>
      </c>
      <c r="B26" s="206"/>
      <c r="C26" s="206"/>
      <c r="D26" s="206"/>
      <c r="E26" s="206"/>
      <c r="F26" s="207"/>
      <c r="H26" s="41"/>
    </row>
    <row r="27" spans="1:8" s="63" customFormat="1" ht="20.25" thickBot="1">
      <c r="A27" s="19" t="s">
        <v>0</v>
      </c>
      <c r="B27" s="66" t="s">
        <v>9</v>
      </c>
      <c r="C27" s="66" t="s">
        <v>21</v>
      </c>
      <c r="D27" s="67" t="s">
        <v>1</v>
      </c>
      <c r="E27" s="4" t="s">
        <v>4</v>
      </c>
      <c r="F27" s="4" t="s">
        <v>5</v>
      </c>
      <c r="H27" s="41"/>
    </row>
    <row r="28" spans="1:8" ht="20.25" thickBot="1">
      <c r="A28" s="43" t="str">
        <f>EAGLES!A10</f>
        <v>CRUZ AUGUSTO</v>
      </c>
      <c r="B28" s="60" t="str">
        <f>EAGLES!B10</f>
        <v>EVTGC</v>
      </c>
      <c r="C28" s="44">
        <f>EAGLES!C10</f>
        <v>40766</v>
      </c>
      <c r="D28" s="60">
        <f>EAGLES!D10</f>
        <v>6</v>
      </c>
      <c r="E28" s="72">
        <f>EAGLES!E10</f>
        <v>42</v>
      </c>
      <c r="F28" s="71" t="s">
        <v>10</v>
      </c>
      <c r="G28" s="14" t="s">
        <v>15</v>
      </c>
      <c r="H28" s="41"/>
    </row>
    <row r="29" spans="1:8" ht="20.25" thickBot="1">
      <c r="A29" s="43" t="str">
        <f>EAGLES!A11</f>
        <v>GOTI ALFONSO (U. 6 H. 29)</v>
      </c>
      <c r="B29" s="60" t="str">
        <f>EAGLES!B11</f>
        <v>TGC</v>
      </c>
      <c r="C29" s="44">
        <f>EAGLES!C11</f>
        <v>40952</v>
      </c>
      <c r="D29" s="60">
        <f>EAGLES!D11</f>
        <v>7</v>
      </c>
      <c r="E29" s="72">
        <f>EAGLES!E11</f>
        <v>44</v>
      </c>
      <c r="F29" s="71" t="s">
        <v>10</v>
      </c>
      <c r="G29" s="14" t="s">
        <v>16</v>
      </c>
      <c r="H29" s="41"/>
    </row>
    <row r="30" spans="1:8" ht="20.25" thickBot="1">
      <c r="A30" s="43" t="str">
        <f>EAGLES!A12</f>
        <v>CASTRO SANTINO (U. 6 H. 31)</v>
      </c>
      <c r="B30" s="60" t="str">
        <f>EAGLES!B12</f>
        <v>ML</v>
      </c>
      <c r="C30" s="44">
        <f>EAGLES!C12</f>
        <v>41139</v>
      </c>
      <c r="D30" s="60">
        <f>EAGLES!D12</f>
        <v>8</v>
      </c>
      <c r="E30" s="72">
        <f>EAGLES!E12</f>
        <v>44</v>
      </c>
      <c r="F30" s="73">
        <f>(E30-D30)</f>
        <v>36</v>
      </c>
      <c r="G30" s="14" t="s">
        <v>17</v>
      </c>
      <c r="H30" s="41"/>
    </row>
    <row r="31" spans="1:8" ht="19.5" thickBot="1">
      <c r="C31" s="46"/>
      <c r="E31" s="70"/>
      <c r="H31" s="41"/>
    </row>
    <row r="32" spans="1:8" ht="20.25" thickBot="1">
      <c r="A32" s="205" t="str">
        <f>BIRDIES!A28</f>
        <v>BIRDIES - DAMAS CLASES 2013 Y POSTERIORES</v>
      </c>
      <c r="B32" s="206"/>
      <c r="C32" s="206"/>
      <c r="D32" s="206"/>
      <c r="E32" s="206"/>
      <c r="F32" s="207"/>
      <c r="H32" s="41"/>
    </row>
    <row r="33" spans="1:8" s="63" customFormat="1" ht="20.25" thickBot="1">
      <c r="A33" s="19" t="s">
        <v>6</v>
      </c>
      <c r="B33" s="66" t="s">
        <v>9</v>
      </c>
      <c r="C33" s="66" t="s">
        <v>21</v>
      </c>
      <c r="D33" s="67" t="s">
        <v>1</v>
      </c>
      <c r="E33" s="4" t="s">
        <v>4</v>
      </c>
      <c r="F33" s="4" t="s">
        <v>5</v>
      </c>
      <c r="H33" s="41"/>
    </row>
    <row r="34" spans="1:8" ht="20.25" thickBot="1">
      <c r="A34" s="43" t="str">
        <f>BIRDIES!A30</f>
        <v>LAPETINA ZOE</v>
      </c>
      <c r="B34" s="60" t="str">
        <f>BIRDIES!B30</f>
        <v>ML</v>
      </c>
      <c r="C34" s="44">
        <f>BIRDIES!C30</f>
        <v>41592</v>
      </c>
      <c r="D34" s="60">
        <f>BIRDIES!D30</f>
        <v>0</v>
      </c>
      <c r="E34" s="72">
        <f>BIRDIES!E30</f>
        <v>68</v>
      </c>
      <c r="F34" s="71" t="s">
        <v>10</v>
      </c>
      <c r="G34" s="14" t="s">
        <v>15</v>
      </c>
      <c r="H34" s="41"/>
    </row>
    <row r="35" spans="1:8" ht="20.25" hidden="1" thickBot="1">
      <c r="A35" s="43" t="str">
        <f>BIRDIES!A31</f>
        <v>LEOFANTI BIANCA (dos 10)</v>
      </c>
      <c r="B35" s="60" t="str">
        <f>BIRDIES!B31</f>
        <v>SPGC</v>
      </c>
      <c r="C35" s="44">
        <f>BIRDIES!C31</f>
        <v>41423</v>
      </c>
      <c r="D35" s="60">
        <f>BIRDIES!D31</f>
        <v>22</v>
      </c>
      <c r="E35" s="72">
        <f>BIRDIES!E31</f>
        <v>68</v>
      </c>
      <c r="F35" s="71" t="s">
        <v>10</v>
      </c>
      <c r="G35" s="14" t="s">
        <v>16</v>
      </c>
      <c r="H35" s="41"/>
    </row>
    <row r="36" spans="1:8" ht="20.25" thickBot="1">
      <c r="A36" s="43" t="str">
        <f>BIRDIES!A31</f>
        <v>LEOFANTI BIANCA (dos 10)</v>
      </c>
      <c r="B36" s="60" t="str">
        <f>BIRDIES!B31</f>
        <v>SPGC</v>
      </c>
      <c r="C36" s="44">
        <f>BIRDIES!C31</f>
        <v>41423</v>
      </c>
      <c r="D36" s="60">
        <f>BIRDIES!D31</f>
        <v>22</v>
      </c>
      <c r="E36" s="72">
        <f>BIRDIES!E31</f>
        <v>68</v>
      </c>
      <c r="F36" s="73">
        <f>(E36-D36)</f>
        <v>46</v>
      </c>
      <c r="G36" s="14" t="s">
        <v>17</v>
      </c>
      <c r="H36" s="41"/>
    </row>
    <row r="37" spans="1:8" ht="20.25" thickBot="1">
      <c r="A37" s="52"/>
      <c r="B37" s="53"/>
      <c r="C37" s="54"/>
      <c r="D37" s="64"/>
      <c r="E37" s="70"/>
      <c r="H37" s="41"/>
    </row>
    <row r="38" spans="1:8" ht="20.25" thickBot="1">
      <c r="A38" s="205" t="str">
        <f>BIRDIES!A8</f>
        <v>BIRDIES - CABALLEROS CLASES 2013 Y POSTERIORES</v>
      </c>
      <c r="B38" s="206"/>
      <c r="C38" s="206"/>
      <c r="D38" s="206"/>
      <c r="E38" s="206"/>
      <c r="F38" s="207"/>
      <c r="H38" s="41"/>
    </row>
    <row r="39" spans="1:8" s="63" customFormat="1" ht="20.25" thickBot="1">
      <c r="A39" s="19" t="s">
        <v>0</v>
      </c>
      <c r="B39" s="66" t="s">
        <v>9</v>
      </c>
      <c r="C39" s="66" t="s">
        <v>21</v>
      </c>
      <c r="D39" s="67" t="s">
        <v>1</v>
      </c>
      <c r="E39" s="4" t="s">
        <v>4</v>
      </c>
      <c r="F39" s="4" t="s">
        <v>5</v>
      </c>
      <c r="H39" s="41"/>
    </row>
    <row r="40" spans="1:8" ht="20.25" thickBot="1">
      <c r="A40" s="43" t="str">
        <f>BIRDIES!A10</f>
        <v>CICCOLA FRANCESCO</v>
      </c>
      <c r="B40" s="60" t="str">
        <f>BIRDIES!B10</f>
        <v>ML</v>
      </c>
      <c r="C40" s="44">
        <f>BIRDIES!C10</f>
        <v>41277</v>
      </c>
      <c r="D40" s="60">
        <f>BIRDIES!D10</f>
        <v>-2</v>
      </c>
      <c r="E40" s="72">
        <f>BIRDIES!E10</f>
        <v>36</v>
      </c>
      <c r="F40" s="71" t="s">
        <v>10</v>
      </c>
      <c r="G40" s="14" t="s">
        <v>15</v>
      </c>
      <c r="H40" s="41"/>
    </row>
    <row r="41" spans="1:8" ht="20.25" thickBot="1">
      <c r="A41" s="43" t="str">
        <f>BIRDIES!A11</f>
        <v>CHOCO HIPOLITO</v>
      </c>
      <c r="B41" s="60" t="str">
        <f>BIRDIES!B11</f>
        <v>CMDP</v>
      </c>
      <c r="C41" s="44">
        <f>BIRDIES!C11</f>
        <v>41592</v>
      </c>
      <c r="D41" s="60">
        <f>BIRDIES!D11</f>
        <v>12</v>
      </c>
      <c r="E41" s="72">
        <f>BIRDIES!E11</f>
        <v>49</v>
      </c>
      <c r="F41" s="71" t="s">
        <v>10</v>
      </c>
      <c r="G41" s="14" t="s">
        <v>16</v>
      </c>
      <c r="H41" s="41"/>
    </row>
    <row r="42" spans="1:8" ht="20.25" thickBot="1">
      <c r="A42" s="43" t="s">
        <v>162</v>
      </c>
      <c r="B42" s="60" t="s">
        <v>233</v>
      </c>
      <c r="C42" s="44">
        <v>41428</v>
      </c>
      <c r="D42" s="60">
        <v>18</v>
      </c>
      <c r="E42" s="72">
        <v>57</v>
      </c>
      <c r="F42" s="73">
        <f>(E42-D42)</f>
        <v>39</v>
      </c>
      <c r="G42" s="14" t="s">
        <v>17</v>
      </c>
      <c r="H42" s="41"/>
    </row>
    <row r="43" spans="1:8" ht="19.5">
      <c r="A43" s="52"/>
      <c r="B43" s="53"/>
      <c r="C43" s="54"/>
      <c r="D43" s="64"/>
      <c r="E43" s="70"/>
      <c r="H43" s="41"/>
    </row>
    <row r="44" spans="1:8" ht="20.25" thickBot="1">
      <c r="A44" s="52"/>
      <c r="B44" s="53"/>
      <c r="C44" s="54"/>
      <c r="D44" s="64"/>
      <c r="E44" s="70"/>
      <c r="H44" s="41"/>
    </row>
    <row r="45" spans="1:8" ht="20.25" thickBot="1">
      <c r="A45" s="205" t="str">
        <f>PROMOCIONALES!A8</f>
        <v>PROMOCIONALES A HCP.</v>
      </c>
      <c r="B45" s="206"/>
      <c r="C45" s="206"/>
      <c r="D45" s="207"/>
      <c r="E45" s="70"/>
      <c r="H45" s="41"/>
    </row>
    <row r="46" spans="1:8" s="63" customFormat="1" ht="20.25" thickBot="1">
      <c r="A46" s="19" t="s">
        <v>6</v>
      </c>
      <c r="B46" s="66" t="s">
        <v>9</v>
      </c>
      <c r="C46" s="66" t="s">
        <v>21</v>
      </c>
      <c r="D46" s="103" t="s">
        <v>1</v>
      </c>
      <c r="E46" s="4" t="s">
        <v>4</v>
      </c>
      <c r="F46" s="4" t="s">
        <v>5</v>
      </c>
      <c r="H46" s="41"/>
    </row>
    <row r="47" spans="1:8" ht="20.25" thickBot="1">
      <c r="A47" s="43" t="str">
        <f>PROMOCIONALES!A10</f>
        <v>CEJAS SANTIAGO</v>
      </c>
      <c r="B47" s="60" t="str">
        <f>PROMOCIONALES!B10</f>
        <v>MDPGC</v>
      </c>
      <c r="C47" s="44">
        <f>PROMOCIONALES!C10</f>
        <v>38531</v>
      </c>
      <c r="D47" s="104">
        <f>PROMOCIONALES!D10</f>
        <v>11</v>
      </c>
      <c r="E47" s="72">
        <f>PROMOCIONALES!E10</f>
        <v>54</v>
      </c>
      <c r="F47" s="71" t="s">
        <v>10</v>
      </c>
      <c r="G47" s="14" t="s">
        <v>15</v>
      </c>
      <c r="H47" s="41"/>
    </row>
    <row r="48" spans="1:8" ht="20.25" thickBot="1">
      <c r="A48" s="43" t="str">
        <f>PROMOCIONALES!A11</f>
        <v>TOCAGNI JUAN MARTIN</v>
      </c>
      <c r="B48" s="60" t="str">
        <f>PROMOCIONALES!B11</f>
        <v>MDPGC</v>
      </c>
      <c r="C48" s="44">
        <f>PROMOCIONALES!C11</f>
        <v>39767</v>
      </c>
      <c r="D48" s="60">
        <f>PROMOCIONALES!D11</f>
        <v>0</v>
      </c>
      <c r="E48" s="72">
        <f>PROMOCIONALES!E11</f>
        <v>62</v>
      </c>
      <c r="F48" s="73">
        <f>(E48-D48)</f>
        <v>62</v>
      </c>
      <c r="G48" s="14" t="s">
        <v>17</v>
      </c>
      <c r="H48" s="41"/>
    </row>
    <row r="49" spans="1:8" ht="20.25" thickBot="1">
      <c r="A49" s="52"/>
      <c r="B49" s="53"/>
      <c r="C49" s="54"/>
      <c r="D49" s="64"/>
      <c r="E49" s="70"/>
      <c r="H49" s="41"/>
    </row>
    <row r="50" spans="1:8" ht="20.25" thickBot="1">
      <c r="A50" s="205" t="s">
        <v>13</v>
      </c>
      <c r="B50" s="206"/>
      <c r="C50" s="206"/>
      <c r="D50" s="207"/>
      <c r="E50" s="70"/>
      <c r="H50" s="41"/>
    </row>
    <row r="51" spans="1:8" ht="20.25" thickBot="1">
      <c r="A51" s="4" t="s">
        <v>0</v>
      </c>
      <c r="B51" s="4" t="s">
        <v>9</v>
      </c>
      <c r="C51" s="47" t="s">
        <v>10</v>
      </c>
      <c r="D51" s="4" t="s">
        <v>22</v>
      </c>
      <c r="E51" s="70"/>
      <c r="H51" s="41"/>
    </row>
    <row r="52" spans="1:8" ht="19.5">
      <c r="A52" s="43" t="str">
        <f>'5 H Y H.A. Y GGII'!A10</f>
        <v>HAUQUI SANTIAGO</v>
      </c>
      <c r="B52" s="60" t="str">
        <f>'5 H Y H.A. Y GGII'!B10</f>
        <v>GCD</v>
      </c>
      <c r="C52" s="44" t="s">
        <v>10</v>
      </c>
      <c r="D52" s="45">
        <f>'5 H Y H.A. Y GGII'!C10</f>
        <v>25</v>
      </c>
      <c r="E52" s="70"/>
      <c r="H52" s="41"/>
    </row>
    <row r="53" spans="1:8" ht="19.5">
      <c r="A53" s="43" t="str">
        <f>'5 H Y H.A. Y GGII'!A11</f>
        <v>MORELLO BAUTISTA</v>
      </c>
      <c r="B53" s="60" t="str">
        <f>'5 H Y H.A. Y GGII'!B11</f>
        <v>GCD</v>
      </c>
      <c r="C53" s="44" t="s">
        <v>10</v>
      </c>
      <c r="D53" s="45">
        <f>'5 H Y H.A. Y GGII'!C11</f>
        <v>27</v>
      </c>
      <c r="E53" s="70"/>
      <c r="H53" s="41"/>
    </row>
    <row r="54" spans="1:8" ht="19.5">
      <c r="A54" s="43" t="str">
        <f>'5 H Y H.A. Y GGII'!A12</f>
        <v>ARBELECHE ISIDRO</v>
      </c>
      <c r="B54" s="60" t="str">
        <f>'5 H Y H.A. Y GGII'!B12</f>
        <v>ML</v>
      </c>
      <c r="C54" s="44" t="s">
        <v>10</v>
      </c>
      <c r="D54" s="45">
        <f>'5 H Y H.A. Y GGII'!C12</f>
        <v>27</v>
      </c>
      <c r="E54" s="70"/>
      <c r="H54" s="41"/>
    </row>
    <row r="55" spans="1:8" ht="19.5">
      <c r="A55" s="43" t="str">
        <f>'5 H Y H.A. Y GGII'!A13</f>
        <v>PORCEL RENZO</v>
      </c>
      <c r="B55" s="60" t="str">
        <f>'5 H Y H.A. Y GGII'!B13</f>
        <v>SPGC</v>
      </c>
      <c r="C55" s="44" t="s">
        <v>10</v>
      </c>
      <c r="D55" s="45">
        <f>'5 H Y H.A. Y GGII'!C13</f>
        <v>29</v>
      </c>
      <c r="E55" s="70"/>
      <c r="H55" s="41"/>
    </row>
    <row r="56" spans="1:8" ht="19.5">
      <c r="A56" s="43" t="str">
        <f>'5 H Y H.A. Y GGII'!A14</f>
        <v>BRUNETTI SALVADOR</v>
      </c>
      <c r="B56" s="60" t="str">
        <f>'5 H Y H.A. Y GGII'!B14</f>
        <v>CMDP</v>
      </c>
      <c r="C56" s="44" t="s">
        <v>10</v>
      </c>
      <c r="D56" s="45">
        <f>'5 H Y H.A. Y GGII'!C14</f>
        <v>30</v>
      </c>
      <c r="E56" s="70"/>
      <c r="H56" s="41"/>
    </row>
    <row r="57" spans="1:8" ht="19.5">
      <c r="A57" s="43" t="str">
        <f>'5 H Y H.A. Y GGII'!A15</f>
        <v>GRONDONA PIO</v>
      </c>
      <c r="B57" s="60" t="str">
        <f>'5 H Y H.A. Y GGII'!B15</f>
        <v>TGC</v>
      </c>
      <c r="C57" s="44" t="s">
        <v>10</v>
      </c>
      <c r="D57" s="45">
        <f>'5 H Y H.A. Y GGII'!C15</f>
        <v>30</v>
      </c>
      <c r="E57" s="70"/>
      <c r="H57" s="41"/>
    </row>
    <row r="58" spans="1:8" ht="19.5">
      <c r="A58" s="43" t="str">
        <f>'5 H Y H.A. Y GGII'!A16</f>
        <v>MA KARTHE FRANCISCO</v>
      </c>
      <c r="B58" s="60" t="str">
        <f>'5 H Y H.A. Y GGII'!B16</f>
        <v>NGC</v>
      </c>
      <c r="C58" s="44" t="s">
        <v>10</v>
      </c>
      <c r="D58" s="45">
        <f>'5 H Y H.A. Y GGII'!C16</f>
        <v>31</v>
      </c>
      <c r="E58" s="70"/>
      <c r="H58" s="41"/>
    </row>
    <row r="59" spans="1:8" ht="19.5">
      <c r="A59" s="43" t="str">
        <f>'5 H Y H.A. Y GGII'!A17</f>
        <v>DESCOTTE TOMAS</v>
      </c>
      <c r="B59" s="60" t="str">
        <f>'5 H Y H.A. Y GGII'!B17</f>
        <v>TGC</v>
      </c>
      <c r="C59" s="44" t="s">
        <v>10</v>
      </c>
      <c r="D59" s="45">
        <f>'5 H Y H.A. Y GGII'!C17</f>
        <v>31</v>
      </c>
      <c r="E59" s="70"/>
      <c r="H59" s="41"/>
    </row>
    <row r="60" spans="1:8" ht="19.5">
      <c r="A60" s="43" t="str">
        <f>'5 H Y H.A. Y GGII'!A18</f>
        <v>FREDES BRUNO</v>
      </c>
      <c r="B60" s="60" t="str">
        <f>'5 H Y H.A. Y GGII'!B18</f>
        <v>ML</v>
      </c>
      <c r="C60" s="44" t="s">
        <v>10</v>
      </c>
      <c r="D60" s="45">
        <f>'5 H Y H.A. Y GGII'!C18</f>
        <v>31</v>
      </c>
      <c r="E60" s="70"/>
      <c r="H60" s="41"/>
    </row>
    <row r="61" spans="1:8" ht="19.5">
      <c r="A61" s="43" t="str">
        <f>'5 H Y H.A. Y GGII'!A19</f>
        <v>ETCHEVERRY MORELLO BENICIO</v>
      </c>
      <c r="B61" s="60" t="str">
        <f>'5 H Y H.A. Y GGII'!B19</f>
        <v>GCD</v>
      </c>
      <c r="C61" s="44" t="s">
        <v>10</v>
      </c>
      <c r="D61" s="45">
        <f>'5 H Y H.A. Y GGII'!C19</f>
        <v>32</v>
      </c>
      <c r="E61" s="70"/>
      <c r="H61" s="41"/>
    </row>
    <row r="62" spans="1:8" ht="19.5">
      <c r="A62" s="43" t="str">
        <f>'5 H Y H.A. Y GGII'!A20</f>
        <v>BRUNETTI BLAS</v>
      </c>
      <c r="B62" s="60" t="str">
        <f>'5 H Y H.A. Y GGII'!B20</f>
        <v>CMDP</v>
      </c>
      <c r="C62" s="44" t="s">
        <v>10</v>
      </c>
      <c r="D62" s="45">
        <f>'5 H Y H.A. Y GGII'!C20</f>
        <v>33</v>
      </c>
      <c r="E62" s="70"/>
      <c r="H62" s="41"/>
    </row>
    <row r="63" spans="1:8" ht="19.5">
      <c r="A63" s="43" t="str">
        <f>'5 H Y H.A. Y GGII'!A21</f>
        <v>CHOCO JOAQUINA</v>
      </c>
      <c r="B63" s="60" t="str">
        <f>'5 H Y H.A. Y GGII'!B21</f>
        <v>CMDP</v>
      </c>
      <c r="C63" s="44" t="s">
        <v>10</v>
      </c>
      <c r="D63" s="45">
        <f>'5 H Y H.A. Y GGII'!C21</f>
        <v>33</v>
      </c>
      <c r="E63" s="70"/>
      <c r="H63" s="41"/>
    </row>
    <row r="64" spans="1:8" ht="19.5">
      <c r="A64" s="43" t="str">
        <f>'5 H Y H.A. Y GGII'!A22</f>
        <v>DEL PIERRO JUSTINO</v>
      </c>
      <c r="B64" s="60" t="str">
        <f>'5 H Y H.A. Y GGII'!B22</f>
        <v>NGC</v>
      </c>
      <c r="C64" s="44" t="s">
        <v>10</v>
      </c>
      <c r="D64" s="45">
        <f>'5 H Y H.A. Y GGII'!C22</f>
        <v>34</v>
      </c>
      <c r="E64" s="70"/>
      <c r="H64" s="41"/>
    </row>
    <row r="65" spans="1:8" ht="19.5">
      <c r="A65" s="43" t="str">
        <f>'5 H Y H.A. Y GGII'!A23</f>
        <v>PUENTE BALTASAR</v>
      </c>
      <c r="B65" s="60" t="str">
        <f>'5 H Y H.A. Y GGII'!B23</f>
        <v>TGC</v>
      </c>
      <c r="C65" s="44" t="s">
        <v>10</v>
      </c>
      <c r="D65" s="45">
        <f>'5 H Y H.A. Y GGII'!C23</f>
        <v>35</v>
      </c>
      <c r="E65" s="70"/>
      <c r="H65" s="41"/>
    </row>
    <row r="66" spans="1:8" ht="19.5">
      <c r="A66" s="43" t="str">
        <f>'5 H Y H.A. Y GGII'!A24</f>
        <v>REYNOSO URIEL</v>
      </c>
      <c r="B66" s="60" t="str">
        <f>'5 H Y H.A. Y GGII'!B24</f>
        <v>NGC</v>
      </c>
      <c r="C66" s="44" t="s">
        <v>10</v>
      </c>
      <c r="D66" s="45">
        <f>'5 H Y H.A. Y GGII'!C24</f>
        <v>37</v>
      </c>
      <c r="E66" s="70"/>
      <c r="H66" s="41"/>
    </row>
    <row r="67" spans="1:8" ht="19.5">
      <c r="A67" s="43" t="str">
        <f>'5 H Y H.A. Y GGII'!A25</f>
        <v>DE ROSA BRUNO</v>
      </c>
      <c r="B67" s="60" t="str">
        <f>'5 H Y H.A. Y GGII'!B25</f>
        <v>SPGC</v>
      </c>
      <c r="C67" s="44" t="s">
        <v>10</v>
      </c>
      <c r="D67" s="45">
        <f>'5 H Y H.A. Y GGII'!C25</f>
        <v>39</v>
      </c>
      <c r="E67" s="70"/>
      <c r="H67" s="41"/>
    </row>
    <row r="68" spans="1:8" ht="19.5">
      <c r="A68" s="43" t="str">
        <f>'5 H Y H.A. Y GGII'!A26</f>
        <v>FALDINO VALENTINO</v>
      </c>
      <c r="B68" s="60" t="str">
        <f>'5 H Y H.A. Y GGII'!B26</f>
        <v>SPGC</v>
      </c>
      <c r="C68" s="44" t="s">
        <v>10</v>
      </c>
      <c r="D68" s="45">
        <f>'5 H Y H.A. Y GGII'!C26</f>
        <v>39</v>
      </c>
      <c r="E68" s="70"/>
      <c r="H68" s="41"/>
    </row>
    <row r="69" spans="1:8" ht="19.5">
      <c r="A69" s="43" t="str">
        <f>'5 H Y H.A. Y GGII'!A27</f>
        <v>ALVAREZ AXEL JESUS</v>
      </c>
      <c r="B69" s="60" t="str">
        <f>'5 H Y H.A. Y GGII'!B27</f>
        <v>ML</v>
      </c>
      <c r="C69" s="44" t="s">
        <v>10</v>
      </c>
      <c r="D69" s="45">
        <f>'5 H Y H.A. Y GGII'!C27</f>
        <v>41</v>
      </c>
      <c r="E69" s="70"/>
      <c r="H69" s="41"/>
    </row>
    <row r="70" spans="1:8" ht="19.5">
      <c r="A70" s="43" t="str">
        <f>'5 H Y H.A. Y GGII'!A28</f>
        <v>ASTESANO FERMIN</v>
      </c>
      <c r="B70" s="60" t="str">
        <f>'5 H Y H.A. Y GGII'!B28</f>
        <v>NGC</v>
      </c>
      <c r="C70" s="44" t="s">
        <v>10</v>
      </c>
      <c r="D70" s="45">
        <f>'5 H Y H.A. Y GGII'!C28</f>
        <v>41</v>
      </c>
      <c r="E70" s="70"/>
      <c r="H70" s="41"/>
    </row>
    <row r="71" spans="1:8" ht="19.5">
      <c r="A71" s="43" t="str">
        <f>'5 H Y H.A. Y GGII'!A29</f>
        <v>BIONDELLI BOSSO ANGELINA</v>
      </c>
      <c r="B71" s="60" t="str">
        <f>'5 H Y H.A. Y GGII'!B29</f>
        <v>SPGC</v>
      </c>
      <c r="C71" s="44" t="s">
        <v>10</v>
      </c>
      <c r="D71" s="45">
        <f>'5 H Y H.A. Y GGII'!C29</f>
        <v>46</v>
      </c>
      <c r="E71" s="70"/>
      <c r="H71" s="41"/>
    </row>
    <row r="72" spans="1:8" ht="19.5" thickBot="1">
      <c r="B72" s="12"/>
      <c r="C72" s="12"/>
      <c r="D72" s="12"/>
      <c r="E72" s="12"/>
      <c r="H72" s="41"/>
    </row>
    <row r="73" spans="1:8" ht="20.25" thickBot="1">
      <c r="A73" s="205" t="str">
        <f>'5 H Y H.A. Y GGII'!A33</f>
        <v>GOLFISTAS INTEGRADOS</v>
      </c>
      <c r="B73" s="206">
        <f>'5 H Y H.A. Y GGII'!B33</f>
        <v>0</v>
      </c>
      <c r="C73" s="206" t="s">
        <v>10</v>
      </c>
      <c r="D73" s="207">
        <f>'5 H Y H.A. Y GGII'!C33</f>
        <v>0</v>
      </c>
      <c r="E73" s="70"/>
      <c r="H73" s="41"/>
    </row>
    <row r="74" spans="1:8" ht="20.25" thickBot="1">
      <c r="A74" s="4" t="str">
        <f>'5 H Y H.A. Y GGII'!A34</f>
        <v>JUGADOR</v>
      </c>
      <c r="B74" s="4" t="str">
        <f>'5 H Y H.A. Y GGII'!B34</f>
        <v>CLUB</v>
      </c>
      <c r="C74" s="47" t="s">
        <v>10</v>
      </c>
      <c r="D74" s="4" t="str">
        <f>'5 H Y H.A. Y GGII'!C34</f>
        <v>TOTAL</v>
      </c>
      <c r="E74" s="70"/>
      <c r="H74" s="41"/>
    </row>
    <row r="75" spans="1:8" ht="19.5">
      <c r="A75" s="43" t="str">
        <f>'5 H Y H.A. Y GGII'!A35</f>
        <v>LONCAN JAVIER</v>
      </c>
      <c r="B75" s="60" t="str">
        <f>'5 H Y H.A. Y GGII'!B35</f>
        <v>NGC</v>
      </c>
      <c r="C75" s="44" t="s">
        <v>10</v>
      </c>
      <c r="D75" s="45">
        <f>'5 H Y H.A. Y GGII'!C35</f>
        <v>40</v>
      </c>
      <c r="E75" s="70"/>
      <c r="H75" s="41"/>
    </row>
    <row r="76" spans="1:8" ht="19.5">
      <c r="A76" s="43" t="str">
        <f>'5 H Y H.A. Y GGII'!A36</f>
        <v>KEEGAARD LISANDRO</v>
      </c>
      <c r="B76" s="60" t="str">
        <f>'5 H Y H.A. Y GGII'!B36</f>
        <v>NGC</v>
      </c>
      <c r="C76" s="44" t="s">
        <v>10</v>
      </c>
      <c r="D76" s="45">
        <f>'5 H Y H.A. Y GGII'!C36</f>
        <v>41</v>
      </c>
      <c r="E76" s="70"/>
      <c r="H76" s="41"/>
    </row>
    <row r="77" spans="1:8" ht="19.5">
      <c r="A77" s="43" t="str">
        <f>'5 H Y H.A. Y GGII'!A37</f>
        <v>BIANCO ALEXANDER</v>
      </c>
      <c r="B77" s="60" t="str">
        <f>'5 H Y H.A. Y GGII'!B37</f>
        <v>NGC</v>
      </c>
      <c r="C77" s="44" t="s">
        <v>10</v>
      </c>
      <c r="D77" s="45">
        <f>'5 H Y H.A. Y GGII'!C37</f>
        <v>43</v>
      </c>
      <c r="E77" s="70"/>
      <c r="H77" s="41"/>
    </row>
    <row r="78" spans="1:8" ht="19.5">
      <c r="A78" s="43" t="str">
        <f>'5 H Y H.A. Y GGII'!A38</f>
        <v>JESPERSEN JUAN PEDRO</v>
      </c>
      <c r="B78" s="60" t="str">
        <f>'5 H Y H.A. Y GGII'!B38</f>
        <v>NGC</v>
      </c>
      <c r="C78" s="44" t="s">
        <v>10</v>
      </c>
      <c r="D78" s="45">
        <f>'5 H Y H.A. Y GGII'!C38</f>
        <v>43</v>
      </c>
      <c r="E78" s="70"/>
      <c r="H78" s="41"/>
    </row>
    <row r="79" spans="1:8" ht="19.5">
      <c r="A79" s="43" t="str">
        <f>'5 H Y H.A. Y GGII'!A39</f>
        <v>RETTA PEDRO JOSE</v>
      </c>
      <c r="B79" s="60" t="str">
        <f>'5 H Y H.A. Y GGII'!B39</f>
        <v>NGC</v>
      </c>
      <c r="C79" s="44" t="s">
        <v>10</v>
      </c>
      <c r="D79" s="45">
        <f>'5 H Y H.A. Y GGII'!C39</f>
        <v>44</v>
      </c>
      <c r="E79" s="70"/>
      <c r="H79" s="41"/>
    </row>
    <row r="80" spans="1:8" ht="19.5" hidden="1">
      <c r="A80" s="43" t="str">
        <f>'5 H Y H.A. Y GGII'!A40</f>
        <v>BORKOWSKI ROMINA</v>
      </c>
      <c r="B80" s="60" t="str">
        <f>'5 H Y H.A. Y GGII'!B40</f>
        <v>NGC</v>
      </c>
      <c r="C80" s="44" t="s">
        <v>10</v>
      </c>
      <c r="D80" s="45" t="str">
        <f>'5 H Y H.A. Y GGII'!C40</f>
        <v>--</v>
      </c>
      <c r="E80" s="70"/>
      <c r="H80" s="41"/>
    </row>
    <row r="81" spans="1:8" ht="19.5">
      <c r="A81" s="43" t="str">
        <f>'5 H Y H.A. Y GGII'!A41</f>
        <v>RODRIGUEZ VILLEGAS SANTIAGO</v>
      </c>
      <c r="B81" s="60" t="str">
        <f>'5 H Y H.A. Y GGII'!B41</f>
        <v>NGC</v>
      </c>
      <c r="C81" s="44" t="s">
        <v>10</v>
      </c>
      <c r="D81" s="45" t="str">
        <f>'5 H Y H.A. Y GGII'!C41</f>
        <v>LP</v>
      </c>
      <c r="E81" s="70"/>
      <c r="H81" s="41"/>
    </row>
    <row r="82" spans="1:8">
      <c r="H82" s="41"/>
    </row>
  </sheetData>
  <mergeCells count="15">
    <mergeCell ref="A1:D1"/>
    <mergeCell ref="A2:D2"/>
    <mergeCell ref="A3:D3"/>
    <mergeCell ref="A4:D4"/>
    <mergeCell ref="A5:D5"/>
    <mergeCell ref="A6:D6"/>
    <mergeCell ref="A73:D73"/>
    <mergeCell ref="A50:D50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57"/>
  <sheetViews>
    <sheetView zoomScaleNormal="100" workbookViewId="0">
      <selection sqref="A1:H1"/>
    </sheetView>
  </sheetViews>
  <sheetFormatPr baseColWidth="10" defaultRowHeight="18"/>
  <cols>
    <col min="1" max="1" width="6" style="105" customWidth="1"/>
    <col min="2" max="2" width="3.42578125" style="34" customWidth="1"/>
    <col min="3" max="3" width="23.7109375" style="55" customWidth="1"/>
    <col min="4" max="4" width="5.5703125" style="58" bestFit="1" customWidth="1"/>
    <col min="5" max="5" width="23.7109375" style="55" customWidth="1"/>
    <col min="6" max="6" width="5.7109375" style="58" bestFit="1" customWidth="1"/>
    <col min="7" max="7" width="23.7109375" style="55" customWidth="1"/>
    <col min="8" max="8" width="5.7109375" style="58" bestFit="1" customWidth="1"/>
    <col min="9" max="9" width="2.140625" style="34" bestFit="1" customWidth="1"/>
    <col min="10" max="10" width="4" bestFit="1" customWidth="1"/>
    <col min="11" max="11" width="11.42578125" style="34"/>
    <col min="12" max="12" width="12" style="34" bestFit="1" customWidth="1"/>
    <col min="13" max="16384" width="11.42578125" style="34"/>
  </cols>
  <sheetData>
    <row r="1" spans="1:10" s="108" customFormat="1" ht="31.5" thickBot="1">
      <c r="A1" s="236" t="s">
        <v>48</v>
      </c>
      <c r="B1" s="236"/>
      <c r="C1" s="236"/>
      <c r="D1" s="236"/>
      <c r="E1" s="236"/>
      <c r="F1" s="236"/>
      <c r="G1" s="236"/>
      <c r="H1" s="236"/>
    </row>
    <row r="2" spans="1:10" s="74" customFormat="1" ht="16.5" thickBot="1">
      <c r="A2" s="237" t="s">
        <v>7</v>
      </c>
      <c r="B2" s="238"/>
      <c r="C2" s="238"/>
      <c r="D2" s="238"/>
      <c r="E2" s="238"/>
      <c r="F2" s="238"/>
      <c r="G2" s="238"/>
      <c r="H2" s="239"/>
    </row>
    <row r="3" spans="1:10" s="74" customFormat="1">
      <c r="A3" s="240" t="s">
        <v>47</v>
      </c>
      <c r="B3" s="240"/>
      <c r="C3" s="240"/>
      <c r="D3" s="240"/>
      <c r="E3" s="240"/>
      <c r="F3" s="240"/>
      <c r="G3" s="240"/>
      <c r="H3" s="240"/>
    </row>
    <row r="4" spans="1:10" s="109" customFormat="1" ht="12.75">
      <c r="A4" s="241" t="s">
        <v>49</v>
      </c>
      <c r="B4" s="241"/>
      <c r="C4" s="241"/>
      <c r="D4" s="241"/>
      <c r="E4" s="241"/>
      <c r="F4" s="241"/>
      <c r="G4" s="241"/>
      <c r="H4" s="241"/>
    </row>
    <row r="5" spans="1:10" ht="18.75" thickBot="1">
      <c r="A5" s="242" t="s">
        <v>50</v>
      </c>
      <c r="B5" s="243"/>
      <c r="C5" s="243"/>
      <c r="D5" s="243"/>
      <c r="E5" s="243"/>
      <c r="F5" s="243"/>
      <c r="G5" s="243"/>
      <c r="H5" s="244"/>
      <c r="J5" s="34"/>
    </row>
    <row r="6" spans="1:10" s="110" customFormat="1" ht="12.75" thickBot="1">
      <c r="A6" s="223" t="s">
        <v>51</v>
      </c>
      <c r="B6" s="224"/>
      <c r="C6" s="224"/>
      <c r="D6" s="224"/>
      <c r="E6" s="224"/>
      <c r="F6" s="224"/>
      <c r="G6" s="224"/>
      <c r="H6" s="225"/>
    </row>
    <row r="7" spans="1:10" s="112" customFormat="1" ht="12.75" thickBot="1">
      <c r="A7" s="226" t="s">
        <v>52</v>
      </c>
      <c r="B7" s="217"/>
      <c r="C7" s="217"/>
      <c r="D7" s="217"/>
      <c r="E7" s="217"/>
      <c r="F7" s="217"/>
      <c r="G7" s="217"/>
      <c r="H7" s="218"/>
      <c r="I7" s="111"/>
    </row>
    <row r="8" spans="1:10" s="112" customFormat="1" ht="12">
      <c r="A8" s="113">
        <v>0.38125000000000003</v>
      </c>
      <c r="B8" s="114"/>
      <c r="C8" s="115" t="s">
        <v>53</v>
      </c>
      <c r="D8" s="116">
        <v>39.1</v>
      </c>
      <c r="E8" s="117" t="s">
        <v>54</v>
      </c>
      <c r="F8" s="116">
        <v>37.200000000000003</v>
      </c>
      <c r="G8" s="288" t="s">
        <v>55</v>
      </c>
      <c r="H8" s="118">
        <v>33.4</v>
      </c>
      <c r="I8" s="111">
        <v>2</v>
      </c>
    </row>
    <row r="9" spans="1:10" s="112" customFormat="1" ht="12">
      <c r="A9" s="119">
        <v>0.38750000000000001</v>
      </c>
      <c r="B9" s="120"/>
      <c r="C9" s="121" t="s">
        <v>56</v>
      </c>
      <c r="D9" s="122">
        <v>31.3</v>
      </c>
      <c r="E9" s="123" t="s">
        <v>57</v>
      </c>
      <c r="F9" s="122">
        <v>28.2</v>
      </c>
      <c r="G9" s="123" t="s">
        <v>58</v>
      </c>
      <c r="H9" s="124">
        <v>26.4</v>
      </c>
      <c r="I9" s="111">
        <f t="shared" ref="I8:I72" si="0">COUNTA(C9,E9,G9)</f>
        <v>3</v>
      </c>
    </row>
    <row r="10" spans="1:10" s="112" customFormat="1" ht="12">
      <c r="A10" s="119">
        <v>0.39374999999999999</v>
      </c>
      <c r="B10" s="120"/>
      <c r="C10" s="123" t="s">
        <v>59</v>
      </c>
      <c r="D10" s="122">
        <v>23.4</v>
      </c>
      <c r="E10" s="123" t="s">
        <v>60</v>
      </c>
      <c r="F10" s="122">
        <v>21.7</v>
      </c>
      <c r="G10" s="123" t="s">
        <v>61</v>
      </c>
      <c r="H10" s="124">
        <v>21.2</v>
      </c>
      <c r="I10" s="111">
        <f t="shared" si="0"/>
        <v>3</v>
      </c>
    </row>
    <row r="11" spans="1:10" s="112" customFormat="1" ht="12">
      <c r="A11" s="119">
        <v>0.4</v>
      </c>
      <c r="B11" s="120"/>
      <c r="C11" s="121" t="s">
        <v>62</v>
      </c>
      <c r="D11" s="122">
        <v>19.7</v>
      </c>
      <c r="E11" s="123" t="s">
        <v>63</v>
      </c>
      <c r="F11" s="122">
        <v>19.5</v>
      </c>
      <c r="G11" s="121" t="s">
        <v>64</v>
      </c>
      <c r="H11" s="124">
        <v>18.899999999999999</v>
      </c>
      <c r="I11" s="111">
        <f t="shared" si="0"/>
        <v>3</v>
      </c>
    </row>
    <row r="12" spans="1:10" s="112" customFormat="1" ht="12">
      <c r="A12" s="119">
        <v>0.40625</v>
      </c>
      <c r="B12" s="120"/>
      <c r="C12" s="123" t="s">
        <v>65</v>
      </c>
      <c r="D12" s="122">
        <v>17.5</v>
      </c>
      <c r="E12" s="123" t="s">
        <v>66</v>
      </c>
      <c r="F12" s="122">
        <v>16.7</v>
      </c>
      <c r="G12" s="123" t="s">
        <v>67</v>
      </c>
      <c r="H12" s="124">
        <v>14.5</v>
      </c>
      <c r="I12" s="111">
        <f t="shared" si="0"/>
        <v>3</v>
      </c>
    </row>
    <row r="13" spans="1:10" s="112" customFormat="1" ht="12">
      <c r="A13" s="119">
        <v>0.41249999999999998</v>
      </c>
      <c r="B13" s="120"/>
      <c r="C13" s="121" t="s">
        <v>68</v>
      </c>
      <c r="D13" s="122">
        <v>14.2</v>
      </c>
      <c r="E13" s="121" t="s">
        <v>69</v>
      </c>
      <c r="F13" s="122">
        <v>13.7</v>
      </c>
      <c r="G13" s="121" t="s">
        <v>70</v>
      </c>
      <c r="H13" s="124">
        <v>13.1</v>
      </c>
      <c r="I13" s="111">
        <f t="shared" si="0"/>
        <v>3</v>
      </c>
    </row>
    <row r="14" spans="1:10" s="112" customFormat="1" ht="12">
      <c r="A14" s="119">
        <v>0.41875000000000001</v>
      </c>
      <c r="B14" s="120"/>
      <c r="C14" s="121" t="s">
        <v>71</v>
      </c>
      <c r="D14" s="122">
        <v>12.5</v>
      </c>
      <c r="E14" s="121" t="s">
        <v>72</v>
      </c>
      <c r="F14" s="122">
        <v>12.4</v>
      </c>
      <c r="G14" s="121" t="s">
        <v>73</v>
      </c>
      <c r="H14" s="124">
        <v>10.4</v>
      </c>
      <c r="I14" s="111">
        <f t="shared" si="0"/>
        <v>3</v>
      </c>
    </row>
    <row r="15" spans="1:10" s="112" customFormat="1" ht="12.75" thickBot="1">
      <c r="A15" s="125">
        <v>0.42499999999999999</v>
      </c>
      <c r="B15" s="126"/>
      <c r="C15" s="127" t="s">
        <v>74</v>
      </c>
      <c r="D15" s="128">
        <v>9</v>
      </c>
      <c r="E15" s="127" t="s">
        <v>75</v>
      </c>
      <c r="F15" s="128">
        <v>8.6999999999999993</v>
      </c>
      <c r="G15" s="127" t="s">
        <v>76</v>
      </c>
      <c r="H15" s="129">
        <v>2.8</v>
      </c>
      <c r="I15" s="111">
        <f t="shared" si="0"/>
        <v>3</v>
      </c>
    </row>
    <row r="16" spans="1:10" s="112" customFormat="1" ht="12.75" thickBot="1">
      <c r="A16" s="216" t="s">
        <v>77</v>
      </c>
      <c r="B16" s="227"/>
      <c r="C16" s="227"/>
      <c r="D16" s="227"/>
      <c r="E16" s="227"/>
      <c r="F16" s="227"/>
      <c r="G16" s="227"/>
      <c r="H16" s="228"/>
      <c r="I16" s="111">
        <f t="shared" si="0"/>
        <v>0</v>
      </c>
    </row>
    <row r="17" spans="1:9" s="112" customFormat="1" ht="12">
      <c r="A17" s="119">
        <v>0.43125000000000002</v>
      </c>
      <c r="B17" s="130"/>
      <c r="C17" s="131" t="s">
        <v>78</v>
      </c>
      <c r="D17" s="132">
        <v>44.6</v>
      </c>
      <c r="E17" s="133" t="s">
        <v>79</v>
      </c>
      <c r="F17" s="134">
        <v>35</v>
      </c>
      <c r="G17" s="133" t="s">
        <v>80</v>
      </c>
      <c r="H17" s="135">
        <v>19.100000000000001</v>
      </c>
      <c r="I17" s="111">
        <f t="shared" si="0"/>
        <v>3</v>
      </c>
    </row>
    <row r="18" spans="1:9" s="112" customFormat="1" ht="12">
      <c r="A18" s="119">
        <v>0.4375</v>
      </c>
      <c r="B18" s="120"/>
      <c r="C18" s="136" t="s">
        <v>81</v>
      </c>
      <c r="D18" s="137">
        <v>18.7</v>
      </c>
      <c r="E18" s="123" t="s">
        <v>82</v>
      </c>
      <c r="F18" s="138">
        <v>18.5</v>
      </c>
      <c r="G18" s="123" t="s">
        <v>83</v>
      </c>
      <c r="H18" s="139">
        <v>18.399999999999999</v>
      </c>
      <c r="I18" s="111">
        <f t="shared" si="0"/>
        <v>3</v>
      </c>
    </row>
    <row r="19" spans="1:9" s="112" customFormat="1" ht="12">
      <c r="A19" s="119">
        <v>0.44374999999999998</v>
      </c>
      <c r="B19" s="120"/>
      <c r="C19" s="136" t="s">
        <v>84</v>
      </c>
      <c r="D19" s="137">
        <v>13.6</v>
      </c>
      <c r="E19" s="123" t="s">
        <v>85</v>
      </c>
      <c r="F19" s="138">
        <v>12.8</v>
      </c>
      <c r="G19" s="123" t="s">
        <v>86</v>
      </c>
      <c r="H19" s="139">
        <v>12.3</v>
      </c>
      <c r="I19" s="111">
        <f t="shared" si="0"/>
        <v>3</v>
      </c>
    </row>
    <row r="20" spans="1:9" s="112" customFormat="1" ht="12">
      <c r="A20" s="119">
        <v>0.45</v>
      </c>
      <c r="B20" s="120"/>
      <c r="C20" s="136" t="s">
        <v>87</v>
      </c>
      <c r="D20" s="137">
        <v>8.9</v>
      </c>
      <c r="E20" s="123" t="s">
        <v>88</v>
      </c>
      <c r="F20" s="138">
        <v>6.6</v>
      </c>
      <c r="G20" s="123" t="s">
        <v>89</v>
      </c>
      <c r="H20" s="139">
        <v>6.2</v>
      </c>
      <c r="I20" s="111">
        <f t="shared" si="0"/>
        <v>3</v>
      </c>
    </row>
    <row r="21" spans="1:9" s="112" customFormat="1" ht="12">
      <c r="A21" s="119">
        <v>0.45624999999999999</v>
      </c>
      <c r="B21" s="120"/>
      <c r="C21" s="136" t="s">
        <v>90</v>
      </c>
      <c r="D21" s="137">
        <v>5.5</v>
      </c>
      <c r="E21" s="123" t="s">
        <v>91</v>
      </c>
      <c r="F21" s="138">
        <v>4.3</v>
      </c>
      <c r="G21" s="123" t="s">
        <v>92</v>
      </c>
      <c r="H21" s="139">
        <v>3.1</v>
      </c>
      <c r="I21" s="111">
        <f t="shared" si="0"/>
        <v>3</v>
      </c>
    </row>
    <row r="22" spans="1:9" s="112" customFormat="1" ht="12">
      <c r="A22" s="119">
        <v>0.46250000000000002</v>
      </c>
      <c r="B22" s="120"/>
      <c r="C22" s="136" t="s">
        <v>93</v>
      </c>
      <c r="D22" s="137">
        <v>2.7</v>
      </c>
      <c r="E22" s="123" t="s">
        <v>94</v>
      </c>
      <c r="F22" s="138">
        <v>2.7</v>
      </c>
      <c r="G22" s="123" t="s">
        <v>95</v>
      </c>
      <c r="H22" s="139">
        <v>1.5</v>
      </c>
      <c r="I22" s="111">
        <f t="shared" si="0"/>
        <v>3</v>
      </c>
    </row>
    <row r="23" spans="1:9" s="112" customFormat="1" ht="12">
      <c r="A23" s="119">
        <v>0.46875</v>
      </c>
      <c r="B23" s="120"/>
      <c r="C23" s="136" t="s">
        <v>96</v>
      </c>
      <c r="D23" s="137">
        <v>1.4</v>
      </c>
      <c r="E23" s="123" t="s">
        <v>97</v>
      </c>
      <c r="F23" s="138">
        <v>1.2</v>
      </c>
      <c r="G23" s="123" t="s">
        <v>98</v>
      </c>
      <c r="H23" s="139">
        <v>0.4</v>
      </c>
      <c r="I23" s="111">
        <f t="shared" si="0"/>
        <v>3</v>
      </c>
    </row>
    <row r="24" spans="1:9" s="112" customFormat="1" ht="12.75" thickBot="1">
      <c r="A24" s="119">
        <v>0.47500000000000098</v>
      </c>
      <c r="B24" s="140"/>
      <c r="C24" s="141" t="s">
        <v>99</v>
      </c>
      <c r="D24" s="142">
        <v>0</v>
      </c>
      <c r="E24" s="143" t="s">
        <v>100</v>
      </c>
      <c r="F24" s="144">
        <v>-0.5</v>
      </c>
      <c r="G24" s="143" t="s">
        <v>101</v>
      </c>
      <c r="H24" s="145">
        <v>-0.5</v>
      </c>
      <c r="I24" s="111">
        <f t="shared" si="0"/>
        <v>3</v>
      </c>
    </row>
    <row r="25" spans="1:9" s="112" customFormat="1" ht="12.75" thickBot="1">
      <c r="A25" s="213" t="s">
        <v>102</v>
      </c>
      <c r="B25" s="229"/>
      <c r="C25" s="229"/>
      <c r="D25" s="229"/>
      <c r="E25" s="229"/>
      <c r="F25" s="229"/>
      <c r="G25" s="229"/>
      <c r="H25" s="230"/>
      <c r="I25" s="111">
        <f t="shared" si="0"/>
        <v>0</v>
      </c>
    </row>
    <row r="26" spans="1:9" s="112" customFormat="1" ht="12">
      <c r="A26" s="146">
        <v>0.48125000000000101</v>
      </c>
      <c r="B26" s="114"/>
      <c r="C26" s="147" t="s">
        <v>103</v>
      </c>
      <c r="D26" s="148">
        <v>12.3</v>
      </c>
      <c r="E26" s="115" t="s">
        <v>104</v>
      </c>
      <c r="F26" s="149">
        <v>10.5</v>
      </c>
      <c r="G26" s="150"/>
      <c r="H26" s="151"/>
      <c r="I26" s="111">
        <f t="shared" si="0"/>
        <v>2</v>
      </c>
    </row>
    <row r="27" spans="1:9" s="112" customFormat="1" ht="12.75" thickBot="1">
      <c r="A27" s="146">
        <v>0.48750000000000099</v>
      </c>
      <c r="B27" s="126"/>
      <c r="C27" s="152" t="s">
        <v>105</v>
      </c>
      <c r="D27" s="153">
        <v>9.9</v>
      </c>
      <c r="E27" s="154" t="s">
        <v>106</v>
      </c>
      <c r="F27" s="155">
        <v>6.2</v>
      </c>
      <c r="G27" s="152" t="s">
        <v>107</v>
      </c>
      <c r="H27" s="156">
        <v>4.7</v>
      </c>
      <c r="I27" s="111">
        <f t="shared" si="0"/>
        <v>3</v>
      </c>
    </row>
    <row r="28" spans="1:9" s="112" customFormat="1" ht="12.75" thickBot="1">
      <c r="A28" s="216" t="s">
        <v>108</v>
      </c>
      <c r="B28" s="227"/>
      <c r="C28" s="227"/>
      <c r="D28" s="227"/>
      <c r="E28" s="227"/>
      <c r="F28" s="227"/>
      <c r="G28" s="227"/>
      <c r="H28" s="228"/>
      <c r="I28" s="111">
        <f t="shared" si="0"/>
        <v>0</v>
      </c>
    </row>
    <row r="29" spans="1:9" s="112" customFormat="1" ht="12">
      <c r="A29" s="119">
        <v>0.49375000000000102</v>
      </c>
      <c r="B29" s="157"/>
      <c r="C29" s="131" t="s">
        <v>109</v>
      </c>
      <c r="D29" s="132">
        <v>39.299999999999997</v>
      </c>
      <c r="E29" s="133" t="s">
        <v>110</v>
      </c>
      <c r="F29" s="134">
        <v>28.9</v>
      </c>
      <c r="G29" s="133"/>
      <c r="H29" s="135"/>
      <c r="I29" s="111">
        <f t="shared" si="0"/>
        <v>2</v>
      </c>
    </row>
    <row r="30" spans="1:9" s="112" customFormat="1" ht="12">
      <c r="A30" s="119">
        <v>0.500000000000001</v>
      </c>
      <c r="B30" s="120"/>
      <c r="C30" s="136" t="s">
        <v>111</v>
      </c>
      <c r="D30" s="137">
        <v>26.8</v>
      </c>
      <c r="E30" s="123" t="s">
        <v>112</v>
      </c>
      <c r="F30" s="138">
        <v>19.8</v>
      </c>
      <c r="G30" s="123"/>
      <c r="H30" s="139"/>
      <c r="I30" s="111">
        <f t="shared" si="0"/>
        <v>2</v>
      </c>
    </row>
    <row r="31" spans="1:9" s="112" customFormat="1" ht="12.75" thickBot="1">
      <c r="A31" s="119">
        <v>0.50625000000000098</v>
      </c>
      <c r="B31" s="140"/>
      <c r="C31" s="289" t="s">
        <v>113</v>
      </c>
      <c r="D31" s="142">
        <v>19.399999999999999</v>
      </c>
      <c r="E31" s="143" t="s">
        <v>114</v>
      </c>
      <c r="F31" s="144">
        <v>17.399999999999999</v>
      </c>
      <c r="G31" s="143" t="s">
        <v>115</v>
      </c>
      <c r="H31" s="145">
        <v>10.3</v>
      </c>
      <c r="I31" s="111">
        <v>2</v>
      </c>
    </row>
    <row r="32" spans="1:9" s="112" customFormat="1" ht="12.75" thickBot="1">
      <c r="A32" s="216" t="s">
        <v>116</v>
      </c>
      <c r="B32" s="231"/>
      <c r="C32" s="231"/>
      <c r="D32" s="231"/>
      <c r="E32" s="231"/>
      <c r="F32" s="231"/>
      <c r="G32" s="231"/>
      <c r="H32" s="232"/>
      <c r="I32" s="111">
        <f t="shared" si="0"/>
        <v>0</v>
      </c>
    </row>
    <row r="33" spans="1:10" s="112" customFormat="1" ht="12">
      <c r="A33" s="113">
        <v>0.51250000000000095</v>
      </c>
      <c r="B33" s="157"/>
      <c r="C33" s="131" t="s">
        <v>117</v>
      </c>
      <c r="D33" s="132">
        <v>13.7</v>
      </c>
      <c r="E33" s="133" t="s">
        <v>118</v>
      </c>
      <c r="F33" s="134">
        <v>7.9</v>
      </c>
      <c r="G33" s="133"/>
      <c r="H33" s="135"/>
      <c r="I33" s="111">
        <f t="shared" si="0"/>
        <v>2</v>
      </c>
    </row>
    <row r="34" spans="1:10" s="112" customFormat="1" ht="12.75" thickBot="1">
      <c r="A34" s="119">
        <v>0.51875000000000104</v>
      </c>
      <c r="B34" s="120"/>
      <c r="C34" s="136" t="s">
        <v>119</v>
      </c>
      <c r="D34" s="137">
        <v>6.7</v>
      </c>
      <c r="E34" s="123" t="s">
        <v>120</v>
      </c>
      <c r="F34" s="138">
        <v>5.9</v>
      </c>
      <c r="G34" s="123" t="s">
        <v>121</v>
      </c>
      <c r="H34" s="139">
        <v>4.5999999999999996</v>
      </c>
      <c r="I34" s="111">
        <f t="shared" si="0"/>
        <v>3</v>
      </c>
    </row>
    <row r="35" spans="1:10" s="112" customFormat="1" ht="12.75" thickBot="1">
      <c r="A35" s="125">
        <v>0.52500000000000102</v>
      </c>
      <c r="B35" s="126"/>
      <c r="C35" s="154" t="s">
        <v>122</v>
      </c>
      <c r="D35" s="155">
        <v>3.1</v>
      </c>
      <c r="E35" s="152" t="s">
        <v>123</v>
      </c>
      <c r="F35" s="153">
        <v>2.1</v>
      </c>
      <c r="G35" s="152" t="s">
        <v>124</v>
      </c>
      <c r="H35" s="156">
        <v>0</v>
      </c>
      <c r="I35" s="111">
        <f t="shared" si="0"/>
        <v>3</v>
      </c>
      <c r="J35" s="158">
        <f>SUM(I8:I35)</f>
        <v>66</v>
      </c>
    </row>
    <row r="36" spans="1:10" s="112" customFormat="1" ht="12.75" thickBot="1">
      <c r="A36" s="233" t="s">
        <v>125</v>
      </c>
      <c r="B36" s="234"/>
      <c r="C36" s="234"/>
      <c r="D36" s="234"/>
      <c r="E36" s="234"/>
      <c r="F36" s="234"/>
      <c r="G36" s="234"/>
      <c r="H36" s="235"/>
      <c r="I36" s="111">
        <f t="shared" si="0"/>
        <v>0</v>
      </c>
    </row>
    <row r="37" spans="1:10" s="112" customFormat="1" ht="12.75" thickBot="1">
      <c r="A37" s="216" t="s">
        <v>126</v>
      </c>
      <c r="B37" s="217"/>
      <c r="C37" s="217"/>
      <c r="D37" s="217"/>
      <c r="E37" s="217"/>
      <c r="F37" s="217"/>
      <c r="G37" s="217"/>
      <c r="H37" s="218"/>
      <c r="I37" s="111">
        <f t="shared" si="0"/>
        <v>0</v>
      </c>
    </row>
    <row r="38" spans="1:10" s="112" customFormat="1" ht="12">
      <c r="A38" s="146">
        <v>0.531250000000001</v>
      </c>
      <c r="B38" s="114"/>
      <c r="C38" s="115" t="s">
        <v>127</v>
      </c>
      <c r="D38" s="159" t="s">
        <v>10</v>
      </c>
      <c r="E38" s="147" t="s">
        <v>128</v>
      </c>
      <c r="F38" s="159" t="s">
        <v>10</v>
      </c>
      <c r="G38" s="115"/>
      <c r="H38" s="160"/>
      <c r="I38" s="111">
        <f t="shared" si="0"/>
        <v>2</v>
      </c>
    </row>
    <row r="39" spans="1:10" s="112" customFormat="1" ht="12">
      <c r="A39" s="146">
        <v>0.53750000000000098</v>
      </c>
      <c r="B39" s="120"/>
      <c r="C39" s="123" t="s">
        <v>129</v>
      </c>
      <c r="D39" s="137">
        <v>54</v>
      </c>
      <c r="E39" s="136" t="s">
        <v>130</v>
      </c>
      <c r="F39" s="137">
        <v>54</v>
      </c>
      <c r="G39" s="143"/>
      <c r="H39" s="162"/>
      <c r="I39" s="111">
        <f t="shared" si="0"/>
        <v>2</v>
      </c>
    </row>
    <row r="40" spans="1:10" s="112" customFormat="1" ht="12">
      <c r="A40" s="146">
        <v>0.54375000000000095</v>
      </c>
      <c r="B40" s="120"/>
      <c r="C40" s="123" t="s">
        <v>131</v>
      </c>
      <c r="D40" s="122">
        <v>54</v>
      </c>
      <c r="E40" s="123" t="s">
        <v>132</v>
      </c>
      <c r="F40" s="137">
        <v>0</v>
      </c>
      <c r="G40" s="123" t="s">
        <v>133</v>
      </c>
      <c r="H40" s="163">
        <v>54</v>
      </c>
      <c r="I40" s="111">
        <f t="shared" si="0"/>
        <v>3</v>
      </c>
    </row>
    <row r="41" spans="1:10" s="112" customFormat="1" ht="12">
      <c r="A41" s="146">
        <v>0.55000000000000104</v>
      </c>
      <c r="B41" s="120"/>
      <c r="C41" s="136" t="s">
        <v>134</v>
      </c>
      <c r="D41" s="137" t="s">
        <v>10</v>
      </c>
      <c r="E41" s="123" t="s">
        <v>135</v>
      </c>
      <c r="F41" s="137">
        <v>54</v>
      </c>
      <c r="G41" s="123" t="s">
        <v>136</v>
      </c>
      <c r="H41" s="163">
        <v>54</v>
      </c>
      <c r="I41" s="111">
        <f t="shared" si="0"/>
        <v>3</v>
      </c>
    </row>
    <row r="42" spans="1:10" s="112" customFormat="1" ht="12">
      <c r="A42" s="146">
        <v>0.55625000000000102</v>
      </c>
      <c r="B42" s="120"/>
      <c r="C42" s="136" t="s">
        <v>137</v>
      </c>
      <c r="D42" s="137" t="s">
        <v>10</v>
      </c>
      <c r="E42" s="123" t="s">
        <v>138</v>
      </c>
      <c r="F42" s="137">
        <v>39.799999999999997</v>
      </c>
      <c r="G42" s="123" t="s">
        <v>139</v>
      </c>
      <c r="H42" s="163">
        <v>54</v>
      </c>
      <c r="I42" s="111">
        <f t="shared" si="0"/>
        <v>3</v>
      </c>
    </row>
    <row r="43" spans="1:10" s="112" customFormat="1" ht="12">
      <c r="A43" s="146">
        <v>0.562500000000001</v>
      </c>
      <c r="B43" s="120"/>
      <c r="C43" s="136" t="s">
        <v>140</v>
      </c>
      <c r="D43" s="137">
        <v>34.4</v>
      </c>
      <c r="E43" s="123" t="s">
        <v>141</v>
      </c>
      <c r="F43" s="137">
        <v>32.9</v>
      </c>
      <c r="G43" s="123" t="s">
        <v>142</v>
      </c>
      <c r="H43" s="163">
        <v>33.9</v>
      </c>
      <c r="I43" s="111">
        <f t="shared" si="0"/>
        <v>3</v>
      </c>
    </row>
    <row r="44" spans="1:10" s="112" customFormat="1" ht="12">
      <c r="A44" s="146">
        <v>0.56875000000000098</v>
      </c>
      <c r="B44" s="120"/>
      <c r="C44" s="136" t="s">
        <v>143</v>
      </c>
      <c r="D44" s="137">
        <v>35.1</v>
      </c>
      <c r="E44" s="123" t="s">
        <v>144</v>
      </c>
      <c r="F44" s="137">
        <v>28.8</v>
      </c>
      <c r="G44" s="123" t="s">
        <v>145</v>
      </c>
      <c r="H44" s="163">
        <v>31</v>
      </c>
      <c r="I44" s="111">
        <f t="shared" si="0"/>
        <v>3</v>
      </c>
    </row>
    <row r="45" spans="1:10" s="112" customFormat="1" ht="12">
      <c r="A45" s="146">
        <v>0.57500000000000095</v>
      </c>
      <c r="B45" s="120"/>
      <c r="C45" s="136" t="s">
        <v>146</v>
      </c>
      <c r="D45" s="137">
        <v>31.9</v>
      </c>
      <c r="E45" s="123" t="s">
        <v>147</v>
      </c>
      <c r="F45" s="137">
        <v>24.5</v>
      </c>
      <c r="G45" s="123" t="s">
        <v>148</v>
      </c>
      <c r="H45" s="163">
        <v>22.8</v>
      </c>
      <c r="I45" s="111">
        <f t="shared" si="0"/>
        <v>3</v>
      </c>
    </row>
    <row r="46" spans="1:10" s="112" customFormat="1" ht="12">
      <c r="A46" s="146">
        <v>0.58125000000000104</v>
      </c>
      <c r="B46" s="120"/>
      <c r="C46" s="164" t="s">
        <v>149</v>
      </c>
      <c r="D46" s="137">
        <v>53.9</v>
      </c>
      <c r="E46" s="165" t="s">
        <v>150</v>
      </c>
      <c r="F46" s="137">
        <v>0</v>
      </c>
      <c r="G46" s="165" t="s">
        <v>151</v>
      </c>
      <c r="H46" s="163">
        <v>51.5</v>
      </c>
      <c r="I46" s="111">
        <f t="shared" si="0"/>
        <v>3</v>
      </c>
    </row>
    <row r="47" spans="1:10" s="112" customFormat="1" ht="12">
      <c r="A47" s="146">
        <v>0.58750000000000102</v>
      </c>
      <c r="B47" s="120"/>
      <c r="C47" s="164" t="s">
        <v>152</v>
      </c>
      <c r="D47" s="137">
        <v>54</v>
      </c>
      <c r="E47" s="165" t="s">
        <v>153</v>
      </c>
      <c r="F47" s="137">
        <v>51.4</v>
      </c>
      <c r="G47" s="165" t="s">
        <v>154</v>
      </c>
      <c r="H47" s="163">
        <v>37.299999999999997</v>
      </c>
      <c r="I47" s="111">
        <f t="shared" si="0"/>
        <v>3</v>
      </c>
    </row>
    <row r="48" spans="1:10" s="112" customFormat="1" ht="12.75" thickBot="1">
      <c r="A48" s="146">
        <v>0.593750000000001</v>
      </c>
      <c r="B48" s="126"/>
      <c r="C48" s="166" t="s">
        <v>155</v>
      </c>
      <c r="D48" s="155">
        <v>42.8</v>
      </c>
      <c r="E48" s="167" t="s">
        <v>156</v>
      </c>
      <c r="F48" s="155">
        <v>35.5</v>
      </c>
      <c r="G48" s="167" t="s">
        <v>157</v>
      </c>
      <c r="H48" s="168">
        <v>34.9</v>
      </c>
      <c r="I48" s="111">
        <f t="shared" si="0"/>
        <v>3</v>
      </c>
    </row>
    <row r="49" spans="1:9" s="112" customFormat="1" ht="12.75" thickBot="1">
      <c r="A49" s="213" t="s">
        <v>158</v>
      </c>
      <c r="B49" s="219"/>
      <c r="C49" s="219"/>
      <c r="D49" s="219"/>
      <c r="E49" s="219"/>
      <c r="F49" s="219"/>
      <c r="G49" s="219"/>
      <c r="H49" s="220"/>
      <c r="I49" s="111">
        <f t="shared" si="0"/>
        <v>0</v>
      </c>
    </row>
    <row r="50" spans="1:9" s="112" customFormat="1" ht="12">
      <c r="A50" s="146">
        <v>0.60000000000000098</v>
      </c>
      <c r="B50" s="114"/>
      <c r="C50" s="147" t="s">
        <v>159</v>
      </c>
      <c r="D50" s="148">
        <v>40.4</v>
      </c>
      <c r="E50" s="115" t="s">
        <v>160</v>
      </c>
      <c r="F50" s="148">
        <v>29.1</v>
      </c>
      <c r="G50" s="115" t="s">
        <v>161</v>
      </c>
      <c r="H50" s="160">
        <v>9.8000000000000007</v>
      </c>
      <c r="I50" s="111">
        <f t="shared" si="0"/>
        <v>3</v>
      </c>
    </row>
    <row r="51" spans="1:9" s="112" customFormat="1" ht="12">
      <c r="A51" s="146">
        <v>0.60625000000000095</v>
      </c>
      <c r="B51" s="120"/>
      <c r="C51" s="136" t="s">
        <v>162</v>
      </c>
      <c r="D51" s="137">
        <v>52.4</v>
      </c>
      <c r="E51" s="123" t="s">
        <v>163</v>
      </c>
      <c r="F51" s="137">
        <v>46.2</v>
      </c>
      <c r="G51" s="123" t="s">
        <v>164</v>
      </c>
      <c r="H51" s="163">
        <v>0</v>
      </c>
      <c r="I51" s="111">
        <f t="shared" si="0"/>
        <v>3</v>
      </c>
    </row>
    <row r="52" spans="1:9" s="112" customFormat="1" ht="12">
      <c r="A52" s="146">
        <v>0.61250000000000104</v>
      </c>
      <c r="B52" s="120"/>
      <c r="C52" s="136" t="s">
        <v>165</v>
      </c>
      <c r="D52" s="137" t="s">
        <v>10</v>
      </c>
      <c r="E52" s="123" t="s">
        <v>166</v>
      </c>
      <c r="F52" s="137">
        <v>40.5</v>
      </c>
      <c r="G52" s="123" t="s">
        <v>167</v>
      </c>
      <c r="H52" s="163" t="s">
        <v>10</v>
      </c>
      <c r="I52" s="111">
        <f t="shared" si="0"/>
        <v>3</v>
      </c>
    </row>
    <row r="53" spans="1:9" s="112" customFormat="1" ht="12">
      <c r="A53" s="146">
        <v>0.61875000000000102</v>
      </c>
      <c r="B53" s="120"/>
      <c r="C53" s="136" t="s">
        <v>168</v>
      </c>
      <c r="D53" s="137" t="s">
        <v>10</v>
      </c>
      <c r="E53" s="123" t="s">
        <v>169</v>
      </c>
      <c r="F53" s="137" t="s">
        <v>10</v>
      </c>
      <c r="G53" s="123" t="s">
        <v>170</v>
      </c>
      <c r="H53" s="163" t="s">
        <v>10</v>
      </c>
      <c r="I53" s="111">
        <f t="shared" si="0"/>
        <v>3</v>
      </c>
    </row>
    <row r="54" spans="1:9" s="112" customFormat="1" ht="12">
      <c r="A54" s="221">
        <v>0.625000000000001</v>
      </c>
      <c r="B54" s="120"/>
      <c r="C54" s="123" t="s">
        <v>171</v>
      </c>
      <c r="D54" s="137" t="s">
        <v>10</v>
      </c>
      <c r="E54" s="123" t="s">
        <v>172</v>
      </c>
      <c r="F54" s="137" t="s">
        <v>10</v>
      </c>
      <c r="G54" s="143" t="s">
        <v>199</v>
      </c>
      <c r="H54" s="179" t="s">
        <v>10</v>
      </c>
      <c r="I54" s="111">
        <f t="shared" si="0"/>
        <v>3</v>
      </c>
    </row>
    <row r="55" spans="1:9" s="112" customFormat="1" ht="12">
      <c r="A55" s="222"/>
      <c r="B55" s="120"/>
      <c r="C55" s="123" t="s">
        <v>173</v>
      </c>
      <c r="D55" s="137" t="s">
        <v>10</v>
      </c>
      <c r="E55" s="136" t="s">
        <v>174</v>
      </c>
      <c r="F55" s="137" t="s">
        <v>10</v>
      </c>
      <c r="G55" s="161"/>
      <c r="H55" s="163" t="s">
        <v>10</v>
      </c>
      <c r="I55" s="111">
        <f t="shared" si="0"/>
        <v>2</v>
      </c>
    </row>
    <row r="56" spans="1:9" s="112" customFormat="1" ht="12.75" thickBot="1">
      <c r="A56" s="146">
        <v>0.63124999999999998</v>
      </c>
      <c r="B56" s="126"/>
      <c r="C56" s="166" t="s">
        <v>175</v>
      </c>
      <c r="D56" s="155" t="s">
        <v>10</v>
      </c>
      <c r="E56" s="167" t="s">
        <v>176</v>
      </c>
      <c r="F56" s="155">
        <v>54</v>
      </c>
      <c r="G56" s="290" t="s">
        <v>177</v>
      </c>
      <c r="H56" s="168" t="s">
        <v>10</v>
      </c>
      <c r="I56" s="111">
        <v>2</v>
      </c>
    </row>
    <row r="57" spans="1:9" s="112" customFormat="1" ht="12.75" thickBot="1">
      <c r="A57" s="216" t="s">
        <v>178</v>
      </c>
      <c r="B57" s="217"/>
      <c r="C57" s="217"/>
      <c r="D57" s="217"/>
      <c r="E57" s="217"/>
      <c r="F57" s="217"/>
      <c r="G57" s="217"/>
      <c r="H57" s="218"/>
      <c r="I57" s="111">
        <f t="shared" si="0"/>
        <v>0</v>
      </c>
    </row>
    <row r="58" spans="1:9" s="112" customFormat="1" ht="12">
      <c r="A58" s="146">
        <v>0.63750000000000095</v>
      </c>
      <c r="B58" s="114"/>
      <c r="C58" s="147" t="s">
        <v>179</v>
      </c>
      <c r="D58" s="148" t="s">
        <v>10</v>
      </c>
      <c r="E58" s="115" t="s">
        <v>180</v>
      </c>
      <c r="F58" s="148" t="s">
        <v>10</v>
      </c>
      <c r="G58" s="115" t="s">
        <v>181</v>
      </c>
      <c r="H58" s="160" t="s">
        <v>10</v>
      </c>
      <c r="I58" s="111">
        <f t="shared" si="0"/>
        <v>3</v>
      </c>
    </row>
    <row r="59" spans="1:9" s="112" customFormat="1" ht="12">
      <c r="A59" s="146">
        <v>0.64375000000000104</v>
      </c>
      <c r="B59" s="120"/>
      <c r="C59" s="292" t="s">
        <v>182</v>
      </c>
      <c r="D59" s="137" t="s">
        <v>10</v>
      </c>
      <c r="E59" s="123" t="s">
        <v>183</v>
      </c>
      <c r="F59" s="137" t="s">
        <v>10</v>
      </c>
      <c r="G59" s="123" t="s">
        <v>184</v>
      </c>
      <c r="H59" s="163" t="s">
        <v>10</v>
      </c>
      <c r="I59" s="111">
        <v>2</v>
      </c>
    </row>
    <row r="60" spans="1:9" s="112" customFormat="1" ht="12">
      <c r="A60" s="146">
        <v>0.65</v>
      </c>
      <c r="B60" s="120"/>
      <c r="C60" s="136" t="s">
        <v>185</v>
      </c>
      <c r="D60" s="137" t="s">
        <v>10</v>
      </c>
      <c r="E60" s="123" t="s">
        <v>186</v>
      </c>
      <c r="F60" s="137" t="s">
        <v>10</v>
      </c>
      <c r="G60" s="123" t="s">
        <v>187</v>
      </c>
      <c r="H60" s="163" t="s">
        <v>10</v>
      </c>
      <c r="I60" s="111">
        <f t="shared" si="0"/>
        <v>3</v>
      </c>
    </row>
    <row r="61" spans="1:9" s="112" customFormat="1" ht="12">
      <c r="A61" s="146">
        <v>0.656249999999999</v>
      </c>
      <c r="B61" s="120"/>
      <c r="C61" s="136" t="s">
        <v>188</v>
      </c>
      <c r="D61" s="137" t="s">
        <v>10</v>
      </c>
      <c r="E61" s="123" t="s">
        <v>189</v>
      </c>
      <c r="F61" s="137" t="s">
        <v>10</v>
      </c>
      <c r="G61" s="123" t="s">
        <v>190</v>
      </c>
      <c r="H61" s="163" t="s">
        <v>10</v>
      </c>
      <c r="I61" s="111">
        <f t="shared" si="0"/>
        <v>3</v>
      </c>
    </row>
    <row r="62" spans="1:9" s="112" customFormat="1" ht="12">
      <c r="A62" s="146">
        <v>0.66249999999999798</v>
      </c>
      <c r="B62" s="120"/>
      <c r="C62" s="292" t="s">
        <v>191</v>
      </c>
      <c r="D62" s="137" t="s">
        <v>10</v>
      </c>
      <c r="E62" s="123" t="s">
        <v>192</v>
      </c>
      <c r="F62" s="137" t="s">
        <v>10</v>
      </c>
      <c r="G62" s="123" t="s">
        <v>193</v>
      </c>
      <c r="H62" s="163" t="s">
        <v>10</v>
      </c>
      <c r="I62" s="111">
        <v>2</v>
      </c>
    </row>
    <row r="63" spans="1:9" s="112" customFormat="1" ht="12">
      <c r="A63" s="146">
        <v>0.66874999999999696</v>
      </c>
      <c r="B63" s="120"/>
      <c r="C63" s="136" t="s">
        <v>194</v>
      </c>
      <c r="D63" s="137" t="s">
        <v>10</v>
      </c>
      <c r="E63" s="123" t="s">
        <v>195</v>
      </c>
      <c r="F63" s="137" t="s">
        <v>10</v>
      </c>
      <c r="G63" s="123" t="s">
        <v>196</v>
      </c>
      <c r="H63" s="163" t="s">
        <v>10</v>
      </c>
      <c r="I63" s="111">
        <f t="shared" si="0"/>
        <v>3</v>
      </c>
    </row>
    <row r="64" spans="1:9" s="112" customFormat="1" ht="12">
      <c r="A64" s="146">
        <v>0.67499999999999605</v>
      </c>
      <c r="B64" s="120"/>
      <c r="C64" s="123" t="s">
        <v>197</v>
      </c>
      <c r="D64" s="137" t="s">
        <v>10</v>
      </c>
      <c r="E64" s="141" t="s">
        <v>198</v>
      </c>
      <c r="F64" s="142" t="s">
        <v>10</v>
      </c>
      <c r="G64" s="143" t="s">
        <v>230</v>
      </c>
      <c r="H64" s="163" t="s">
        <v>10</v>
      </c>
      <c r="I64" s="111">
        <f t="shared" si="0"/>
        <v>3</v>
      </c>
    </row>
    <row r="65" spans="1:10" s="112" customFormat="1" ht="12.75" thickBot="1">
      <c r="A65" s="125"/>
      <c r="B65" s="126"/>
      <c r="C65" s="154" t="s">
        <v>246</v>
      </c>
      <c r="D65" s="155"/>
      <c r="E65" s="152"/>
      <c r="F65" s="155"/>
      <c r="G65" s="152"/>
      <c r="H65" s="168"/>
      <c r="I65" s="111">
        <f t="shared" si="0"/>
        <v>1</v>
      </c>
    </row>
    <row r="66" spans="1:10" s="110" customFormat="1" ht="12.75" thickBot="1">
      <c r="A66" s="223" t="s">
        <v>200</v>
      </c>
      <c r="B66" s="224"/>
      <c r="C66" s="224"/>
      <c r="D66" s="224"/>
      <c r="E66" s="224"/>
      <c r="F66" s="224"/>
      <c r="G66" s="224"/>
      <c r="H66" s="225"/>
      <c r="I66" s="111">
        <f t="shared" si="0"/>
        <v>0</v>
      </c>
    </row>
    <row r="67" spans="1:10" s="112" customFormat="1" ht="12.75" thickBot="1">
      <c r="A67" s="213" t="s">
        <v>201</v>
      </c>
      <c r="B67" s="214"/>
      <c r="C67" s="214"/>
      <c r="D67" s="214"/>
      <c r="E67" s="214"/>
      <c r="F67" s="214"/>
      <c r="G67" s="214"/>
      <c r="H67" s="215"/>
      <c r="I67" s="111">
        <f t="shared" si="0"/>
        <v>0</v>
      </c>
    </row>
    <row r="68" spans="1:10" s="112" customFormat="1" ht="12">
      <c r="A68" s="265">
        <v>0.375</v>
      </c>
      <c r="B68" s="120"/>
      <c r="C68" s="136" t="s">
        <v>202</v>
      </c>
      <c r="D68" s="169" t="s">
        <v>10</v>
      </c>
      <c r="E68" s="291" t="s">
        <v>203</v>
      </c>
      <c r="F68" s="169" t="s">
        <v>10</v>
      </c>
      <c r="G68" s="123"/>
      <c r="H68" s="170" t="s">
        <v>10</v>
      </c>
      <c r="I68" s="111">
        <v>1</v>
      </c>
    </row>
    <row r="69" spans="1:10" s="112" customFormat="1" ht="12.75" thickBot="1">
      <c r="A69" s="265">
        <v>0.38125000000000003</v>
      </c>
      <c r="B69" s="120"/>
      <c r="C69" s="164" t="s">
        <v>204</v>
      </c>
      <c r="D69" s="169" t="s">
        <v>10</v>
      </c>
      <c r="E69" s="123" t="s">
        <v>205</v>
      </c>
      <c r="F69" s="137">
        <v>33.200000000000003</v>
      </c>
      <c r="G69" s="136" t="s">
        <v>206</v>
      </c>
      <c r="H69" s="170" t="s">
        <v>10</v>
      </c>
      <c r="I69" s="111">
        <f t="shared" si="0"/>
        <v>3</v>
      </c>
    </row>
    <row r="70" spans="1:10" s="112" customFormat="1" ht="12.75" thickBot="1">
      <c r="A70" s="213" t="s">
        <v>207</v>
      </c>
      <c r="B70" s="214"/>
      <c r="C70" s="214"/>
      <c r="D70" s="214"/>
      <c r="E70" s="214"/>
      <c r="F70" s="214"/>
      <c r="G70" s="214"/>
      <c r="H70" s="215"/>
      <c r="I70" s="111">
        <f t="shared" si="0"/>
        <v>0</v>
      </c>
    </row>
    <row r="71" spans="1:10" s="112" customFormat="1" ht="12">
      <c r="A71" s="263">
        <v>0.38750000000000001</v>
      </c>
      <c r="B71" s="157"/>
      <c r="C71" s="133" t="s">
        <v>208</v>
      </c>
      <c r="D71" s="169" t="s">
        <v>10</v>
      </c>
      <c r="E71" s="133" t="s">
        <v>209</v>
      </c>
      <c r="F71" s="132">
        <v>54</v>
      </c>
      <c r="G71" s="133"/>
      <c r="H71" s="170" t="s">
        <v>10</v>
      </c>
      <c r="I71" s="111">
        <f t="shared" si="0"/>
        <v>2</v>
      </c>
    </row>
    <row r="72" spans="1:10" s="112" customFormat="1" ht="12">
      <c r="A72" s="265">
        <v>0.39374999999999999</v>
      </c>
      <c r="B72" s="120"/>
      <c r="C72" s="136" t="s">
        <v>210</v>
      </c>
      <c r="D72" s="169" t="s">
        <v>10</v>
      </c>
      <c r="E72" s="123" t="s">
        <v>211</v>
      </c>
      <c r="F72" s="137">
        <v>54</v>
      </c>
      <c r="G72" s="123" t="s">
        <v>212</v>
      </c>
      <c r="H72" s="163">
        <v>39.9</v>
      </c>
      <c r="I72" s="111">
        <f t="shared" si="0"/>
        <v>3</v>
      </c>
    </row>
    <row r="73" spans="1:10" s="112" customFormat="1" ht="12">
      <c r="A73" s="264">
        <v>0.4</v>
      </c>
      <c r="B73" s="120"/>
      <c r="C73" s="136" t="s">
        <v>213</v>
      </c>
      <c r="D73" s="169" t="s">
        <v>10</v>
      </c>
      <c r="E73" s="123" t="s">
        <v>214</v>
      </c>
      <c r="F73" s="169" t="s">
        <v>10</v>
      </c>
      <c r="G73" s="123" t="s">
        <v>215</v>
      </c>
      <c r="H73" s="163">
        <v>39</v>
      </c>
      <c r="I73" s="111">
        <f t="shared" ref="I73:I80" si="1">COUNTA(C73,E73,G73)</f>
        <v>3</v>
      </c>
    </row>
    <row r="74" spans="1:10" s="112" customFormat="1" ht="12">
      <c r="A74" s="264">
        <v>0.40625</v>
      </c>
      <c r="B74" s="120"/>
      <c r="C74" s="136" t="s">
        <v>216</v>
      </c>
      <c r="D74" s="137">
        <v>32.1</v>
      </c>
      <c r="E74" s="123" t="s">
        <v>217</v>
      </c>
      <c r="F74" s="137">
        <v>33.700000000000003</v>
      </c>
      <c r="G74" s="123" t="s">
        <v>218</v>
      </c>
      <c r="H74" s="163">
        <v>23.3</v>
      </c>
      <c r="I74" s="111">
        <f t="shared" si="1"/>
        <v>3</v>
      </c>
    </row>
    <row r="75" spans="1:10" s="112" customFormat="1" ht="12">
      <c r="A75" s="264">
        <v>0.41249999999999998</v>
      </c>
      <c r="B75" s="120"/>
      <c r="C75" s="136" t="s">
        <v>219</v>
      </c>
      <c r="D75" s="137">
        <v>54</v>
      </c>
      <c r="E75" s="123" t="s">
        <v>220</v>
      </c>
      <c r="F75" s="137">
        <v>42.4</v>
      </c>
      <c r="G75" s="123"/>
      <c r="H75" s="163"/>
      <c r="I75" s="111">
        <f t="shared" si="1"/>
        <v>2</v>
      </c>
    </row>
    <row r="76" spans="1:10" s="112" customFormat="1" ht="12.75" thickBot="1">
      <c r="A76" s="266">
        <v>0.41875000000000001</v>
      </c>
      <c r="B76" s="126"/>
      <c r="C76" s="154" t="s">
        <v>221</v>
      </c>
      <c r="D76" s="155">
        <v>52.9</v>
      </c>
      <c r="E76" s="152" t="s">
        <v>222</v>
      </c>
      <c r="F76" s="155">
        <v>51.7</v>
      </c>
      <c r="G76" s="152"/>
      <c r="H76" s="168"/>
      <c r="I76" s="111">
        <f t="shared" si="1"/>
        <v>2</v>
      </c>
    </row>
    <row r="77" spans="1:10" s="112" customFormat="1" ht="12.75" thickBot="1">
      <c r="A77" s="213" t="s">
        <v>32</v>
      </c>
      <c r="B77" s="214"/>
      <c r="C77" s="214"/>
      <c r="D77" s="214"/>
      <c r="E77" s="214"/>
      <c r="F77" s="214"/>
      <c r="G77" s="214"/>
      <c r="H77" s="215"/>
      <c r="I77" s="111">
        <f t="shared" si="1"/>
        <v>0</v>
      </c>
    </row>
    <row r="78" spans="1:10" s="112" customFormat="1" ht="12.75" thickBot="1">
      <c r="A78" s="146">
        <v>0.625</v>
      </c>
      <c r="B78" s="120"/>
      <c r="C78" s="292" t="s">
        <v>223</v>
      </c>
      <c r="D78" s="137" t="s">
        <v>10</v>
      </c>
      <c r="E78" s="123" t="s">
        <v>224</v>
      </c>
      <c r="F78" s="137" t="s">
        <v>10</v>
      </c>
      <c r="G78" s="123" t="s">
        <v>225</v>
      </c>
      <c r="H78" s="163" t="s">
        <v>10</v>
      </c>
      <c r="I78" s="111">
        <v>2</v>
      </c>
    </row>
    <row r="79" spans="1:10" s="112" customFormat="1" ht="12.75" thickBot="1">
      <c r="A79" s="146">
        <v>0.63124999999999998</v>
      </c>
      <c r="B79" s="120"/>
      <c r="C79" s="136" t="s">
        <v>226</v>
      </c>
      <c r="D79" s="137" t="s">
        <v>10</v>
      </c>
      <c r="E79" s="123" t="s">
        <v>227</v>
      </c>
      <c r="F79" s="137" t="s">
        <v>10</v>
      </c>
      <c r="G79" s="123"/>
      <c r="H79" s="163"/>
      <c r="I79" s="111">
        <f t="shared" si="1"/>
        <v>2</v>
      </c>
      <c r="J79" s="158">
        <f>SUM(I38:I80)</f>
        <v>95</v>
      </c>
    </row>
    <row r="80" spans="1:10" s="112" customFormat="1" ht="12.75" thickBot="1">
      <c r="A80" s="171">
        <v>0.63750000000000007</v>
      </c>
      <c r="B80" s="126"/>
      <c r="C80" s="154" t="s">
        <v>228</v>
      </c>
      <c r="D80" s="155" t="s">
        <v>10</v>
      </c>
      <c r="E80" s="152" t="s">
        <v>229</v>
      </c>
      <c r="F80" s="155" t="s">
        <v>10</v>
      </c>
      <c r="G80" s="152"/>
      <c r="H80" s="168"/>
      <c r="I80" s="111">
        <f t="shared" si="1"/>
        <v>2</v>
      </c>
      <c r="J80" s="172">
        <f>SUM(J35+J79)</f>
        <v>161</v>
      </c>
    </row>
    <row r="81" spans="1:11" s="112" customFormat="1" ht="12"/>
    <row r="82" spans="1:11" s="112" customFormat="1" ht="12"/>
    <row r="83" spans="1:11" s="112" customFormat="1" ht="12"/>
    <row r="84" spans="1:11" s="112" customFormat="1" ht="12"/>
    <row r="85" spans="1:11" s="110" customFormat="1" ht="12">
      <c r="A85" s="173"/>
      <c r="D85" s="174"/>
      <c r="F85" s="174"/>
      <c r="H85" s="174"/>
      <c r="K85" s="112"/>
    </row>
    <row r="86" spans="1:11" s="110" customFormat="1" ht="12">
      <c r="A86" s="173"/>
      <c r="D86" s="174"/>
      <c r="F86" s="174"/>
      <c r="H86" s="174"/>
      <c r="K86" s="112"/>
    </row>
    <row r="87" spans="1:11" s="110" customFormat="1" ht="12">
      <c r="A87" s="173"/>
      <c r="D87" s="174"/>
      <c r="F87" s="174"/>
      <c r="H87" s="174"/>
      <c r="K87" s="112"/>
    </row>
    <row r="88" spans="1:11" s="110" customFormat="1" ht="12">
      <c r="A88" s="173"/>
      <c r="D88" s="174"/>
      <c r="F88" s="174"/>
      <c r="H88" s="174"/>
      <c r="K88" s="112"/>
    </row>
    <row r="89" spans="1:11" s="110" customFormat="1" ht="12">
      <c r="A89" s="173"/>
      <c r="D89" s="174"/>
      <c r="F89" s="174"/>
      <c r="H89" s="174"/>
      <c r="K89" s="112"/>
    </row>
    <row r="90" spans="1:11" s="110" customFormat="1" ht="12">
      <c r="A90" s="173"/>
      <c r="D90" s="174"/>
      <c r="F90" s="174"/>
      <c r="H90" s="174"/>
      <c r="K90" s="112"/>
    </row>
    <row r="91" spans="1:11" s="110" customFormat="1" ht="12">
      <c r="A91" s="173"/>
      <c r="D91" s="174"/>
      <c r="F91" s="174"/>
      <c r="H91" s="174"/>
      <c r="K91" s="112"/>
    </row>
    <row r="92" spans="1:11" s="110" customFormat="1" ht="12">
      <c r="A92" s="173"/>
      <c r="D92" s="174"/>
      <c r="F92" s="174"/>
      <c r="H92" s="174"/>
      <c r="K92" s="112"/>
    </row>
    <row r="93" spans="1:11" s="110" customFormat="1" ht="12">
      <c r="A93" s="173"/>
      <c r="D93" s="174"/>
      <c r="F93" s="174"/>
      <c r="H93" s="174"/>
      <c r="K93" s="112"/>
    </row>
    <row r="94" spans="1:11" s="110" customFormat="1" ht="12">
      <c r="A94" s="173"/>
      <c r="D94" s="174"/>
      <c r="F94" s="174"/>
      <c r="H94" s="174"/>
      <c r="K94" s="112"/>
    </row>
    <row r="95" spans="1:11" s="110" customFormat="1" ht="12">
      <c r="A95" s="173"/>
      <c r="D95" s="174"/>
      <c r="F95" s="174"/>
      <c r="H95" s="174"/>
      <c r="K95" s="112"/>
    </row>
    <row r="96" spans="1:11" s="110" customFormat="1" ht="12">
      <c r="A96" s="173"/>
      <c r="D96" s="174"/>
      <c r="F96" s="174"/>
      <c r="H96" s="174"/>
      <c r="K96" s="112"/>
    </row>
    <row r="97" spans="1:11" s="110" customFormat="1" ht="12">
      <c r="A97" s="173"/>
      <c r="D97" s="174"/>
      <c r="F97" s="174"/>
      <c r="H97" s="174"/>
      <c r="K97" s="112"/>
    </row>
    <row r="98" spans="1:11" s="110" customFormat="1" ht="12">
      <c r="A98" s="173"/>
      <c r="D98" s="174"/>
      <c r="F98" s="174"/>
      <c r="H98" s="174"/>
      <c r="K98" s="112"/>
    </row>
    <row r="99" spans="1:11" s="110" customFormat="1" ht="12">
      <c r="A99" s="173"/>
      <c r="D99" s="174"/>
      <c r="F99" s="174"/>
      <c r="H99" s="174"/>
      <c r="K99" s="112"/>
    </row>
    <row r="100" spans="1:11" s="110" customFormat="1" ht="12">
      <c r="A100" s="173"/>
      <c r="D100" s="174"/>
      <c r="F100" s="174"/>
      <c r="H100" s="174"/>
      <c r="K100" s="112"/>
    </row>
    <row r="101" spans="1:11" s="110" customFormat="1" ht="12">
      <c r="A101" s="173"/>
      <c r="D101" s="174"/>
      <c r="F101" s="174"/>
      <c r="H101" s="174"/>
      <c r="K101" s="112"/>
    </row>
    <row r="102" spans="1:11" s="110" customFormat="1" ht="12">
      <c r="A102" s="173"/>
      <c r="D102" s="174"/>
      <c r="F102" s="174"/>
      <c r="H102" s="174"/>
      <c r="K102" s="112"/>
    </row>
    <row r="103" spans="1:11" s="110" customFormat="1" ht="12">
      <c r="A103" s="173"/>
      <c r="D103" s="174"/>
      <c r="F103" s="174"/>
      <c r="H103" s="174"/>
      <c r="K103" s="112"/>
    </row>
    <row r="104" spans="1:11" s="110" customFormat="1" ht="12">
      <c r="A104" s="173"/>
      <c r="D104" s="174"/>
      <c r="F104" s="174"/>
      <c r="H104" s="174"/>
      <c r="K104" s="112"/>
    </row>
    <row r="105" spans="1:11" s="110" customFormat="1" ht="12">
      <c r="A105" s="173"/>
      <c r="D105" s="174"/>
      <c r="F105" s="174"/>
      <c r="H105" s="174"/>
      <c r="K105" s="112"/>
    </row>
    <row r="106" spans="1:11" s="110" customFormat="1" ht="12">
      <c r="A106" s="173"/>
      <c r="D106" s="174"/>
      <c r="F106" s="174"/>
      <c r="H106" s="174"/>
      <c r="K106" s="112"/>
    </row>
    <row r="107" spans="1:11" s="110" customFormat="1" ht="12">
      <c r="A107" s="173"/>
      <c r="D107" s="174"/>
      <c r="F107" s="174"/>
      <c r="H107" s="174"/>
      <c r="K107" s="112"/>
    </row>
    <row r="108" spans="1:11" s="110" customFormat="1" ht="12">
      <c r="A108" s="173"/>
      <c r="D108" s="174"/>
      <c r="F108" s="174"/>
      <c r="H108" s="174"/>
      <c r="K108" s="112"/>
    </row>
    <row r="109" spans="1:11" s="110" customFormat="1" ht="12">
      <c r="A109" s="173"/>
      <c r="D109" s="174"/>
      <c r="F109" s="174"/>
      <c r="H109" s="174"/>
      <c r="K109" s="112"/>
    </row>
    <row r="110" spans="1:11" s="110" customFormat="1" ht="12">
      <c r="A110" s="173"/>
      <c r="D110" s="174"/>
      <c r="F110" s="174"/>
      <c r="H110" s="174"/>
      <c r="K110" s="112"/>
    </row>
    <row r="111" spans="1:11" s="110" customFormat="1" ht="12">
      <c r="A111" s="173"/>
      <c r="D111" s="174"/>
      <c r="F111" s="174"/>
      <c r="H111" s="174"/>
      <c r="K111" s="112"/>
    </row>
    <row r="112" spans="1:11" s="110" customFormat="1" ht="12">
      <c r="A112" s="173"/>
      <c r="D112" s="174"/>
      <c r="F112" s="174"/>
      <c r="H112" s="174"/>
    </row>
    <row r="113" spans="1:10" s="110" customFormat="1" ht="12">
      <c r="A113" s="173"/>
      <c r="D113" s="174"/>
      <c r="F113" s="174"/>
      <c r="H113" s="174"/>
    </row>
    <row r="114" spans="1:10" s="110" customFormat="1" ht="12">
      <c r="A114" s="173"/>
      <c r="D114" s="174"/>
      <c r="F114" s="174"/>
      <c r="H114" s="174"/>
    </row>
    <row r="115" spans="1:10" s="110" customFormat="1" ht="12">
      <c r="A115" s="173"/>
      <c r="D115" s="174"/>
      <c r="F115" s="174"/>
      <c r="H115" s="174"/>
    </row>
    <row r="116" spans="1:10" s="110" customFormat="1" ht="12">
      <c r="A116" s="173"/>
      <c r="D116" s="174"/>
      <c r="F116" s="174"/>
      <c r="H116" s="174"/>
    </row>
    <row r="117" spans="1:10" s="110" customFormat="1" ht="12">
      <c r="A117" s="173"/>
      <c r="D117" s="174"/>
      <c r="F117" s="174"/>
      <c r="H117" s="174"/>
    </row>
    <row r="118" spans="1:10" s="110" customFormat="1" ht="12">
      <c r="A118" s="173"/>
      <c r="D118" s="174"/>
      <c r="F118" s="174"/>
      <c r="H118" s="174"/>
    </row>
    <row r="119" spans="1:10" s="110" customFormat="1" ht="12">
      <c r="A119" s="173"/>
      <c r="D119" s="174"/>
      <c r="F119" s="174"/>
      <c r="H119" s="174"/>
    </row>
    <row r="120" spans="1:10" s="110" customFormat="1" ht="12">
      <c r="A120" s="173"/>
      <c r="D120" s="174"/>
      <c r="F120" s="174"/>
      <c r="H120" s="174"/>
    </row>
    <row r="121" spans="1:10" s="110" customFormat="1" ht="12">
      <c r="A121" s="173"/>
      <c r="D121" s="174"/>
      <c r="F121" s="174"/>
      <c r="H121" s="174"/>
    </row>
    <row r="122" spans="1:10" s="110" customFormat="1" ht="12">
      <c r="A122" s="173"/>
      <c r="D122" s="174"/>
      <c r="F122" s="174"/>
      <c r="H122" s="174"/>
    </row>
    <row r="123" spans="1:10" s="110" customFormat="1" ht="12">
      <c r="A123" s="173"/>
      <c r="D123" s="174"/>
      <c r="F123" s="174"/>
      <c r="H123" s="174"/>
    </row>
    <row r="124" spans="1:10" s="110" customFormat="1" ht="12">
      <c r="A124" s="173"/>
      <c r="D124" s="174"/>
      <c r="F124" s="174"/>
      <c r="H124" s="174"/>
    </row>
    <row r="125" spans="1:10" s="110" customFormat="1" ht="12">
      <c r="A125" s="173"/>
      <c r="D125" s="174"/>
      <c r="F125" s="174"/>
      <c r="H125" s="174"/>
    </row>
    <row r="126" spans="1:10" s="110" customFormat="1" ht="12">
      <c r="A126" s="173"/>
      <c r="D126" s="174"/>
      <c r="F126" s="174"/>
      <c r="H126" s="174"/>
    </row>
    <row r="127" spans="1:10" s="110" customFormat="1" ht="12">
      <c r="A127" s="173"/>
      <c r="D127" s="174"/>
      <c r="F127" s="174"/>
      <c r="H127" s="174"/>
    </row>
    <row r="128" spans="1:10">
      <c r="A128" s="175"/>
      <c r="B128" s="109"/>
      <c r="C128" s="109"/>
      <c r="D128" s="176"/>
      <c r="E128" s="109"/>
      <c r="F128" s="176"/>
      <c r="G128" s="109"/>
      <c r="H128" s="176"/>
      <c r="J128" s="34"/>
    </row>
    <row r="129" spans="1:10">
      <c r="A129" s="175"/>
      <c r="B129" s="109"/>
      <c r="C129" s="109"/>
      <c r="D129" s="176"/>
      <c r="E129" s="109"/>
      <c r="F129" s="176"/>
      <c r="G129" s="109"/>
      <c r="H129" s="176"/>
      <c r="J129" s="34"/>
    </row>
    <row r="130" spans="1:10">
      <c r="A130" s="175"/>
      <c r="B130" s="109"/>
      <c r="C130" s="109"/>
      <c r="D130" s="176"/>
      <c r="E130" s="109"/>
      <c r="F130" s="176"/>
      <c r="G130" s="109"/>
      <c r="H130" s="176"/>
      <c r="J130" s="34"/>
    </row>
    <row r="131" spans="1:10">
      <c r="A131" s="175"/>
      <c r="B131" s="109"/>
      <c r="C131" s="109"/>
      <c r="D131" s="176"/>
      <c r="E131" s="109"/>
      <c r="F131" s="176"/>
      <c r="G131" s="109"/>
      <c r="H131" s="176"/>
      <c r="J131" s="34"/>
    </row>
    <row r="132" spans="1:10">
      <c r="A132" s="175"/>
      <c r="B132" s="109"/>
      <c r="C132" s="109"/>
      <c r="D132" s="176"/>
      <c r="E132" s="109"/>
      <c r="F132" s="176"/>
      <c r="G132" s="109"/>
      <c r="H132" s="176"/>
      <c r="J132" s="34"/>
    </row>
    <row r="133" spans="1:10">
      <c r="A133" s="175"/>
      <c r="B133" s="109"/>
      <c r="C133" s="109"/>
      <c r="D133" s="176"/>
      <c r="E133" s="109"/>
      <c r="F133" s="176"/>
      <c r="G133" s="109"/>
      <c r="H133" s="176"/>
      <c r="J133" s="34"/>
    </row>
    <row r="134" spans="1:10">
      <c r="A134" s="175"/>
      <c r="B134" s="109"/>
      <c r="C134" s="109"/>
      <c r="D134" s="176"/>
      <c r="E134" s="109"/>
      <c r="F134" s="176"/>
      <c r="G134" s="109"/>
      <c r="H134" s="176"/>
      <c r="J134" s="34"/>
    </row>
    <row r="135" spans="1:10">
      <c r="A135" s="175"/>
      <c r="B135" s="109"/>
      <c r="C135" s="109"/>
      <c r="D135" s="176"/>
      <c r="E135" s="109"/>
      <c r="F135" s="176"/>
      <c r="G135" s="109"/>
      <c r="H135" s="176"/>
      <c r="J135" s="34"/>
    </row>
    <row r="136" spans="1:10">
      <c r="A136" s="175"/>
      <c r="B136" s="109"/>
      <c r="C136" s="109"/>
      <c r="D136" s="176"/>
      <c r="E136" s="109"/>
      <c r="F136" s="176"/>
      <c r="G136" s="109"/>
      <c r="H136" s="176"/>
      <c r="J136" s="34"/>
    </row>
    <row r="137" spans="1:10">
      <c r="A137" s="175"/>
      <c r="B137" s="109"/>
      <c r="C137" s="109"/>
      <c r="D137" s="176"/>
      <c r="E137" s="109"/>
      <c r="F137" s="176"/>
      <c r="G137" s="109"/>
      <c r="H137" s="176"/>
      <c r="J137" s="34"/>
    </row>
    <row r="138" spans="1:10">
      <c r="A138" s="175"/>
      <c r="B138" s="109"/>
      <c r="C138" s="109"/>
      <c r="D138" s="176"/>
      <c r="E138" s="109"/>
      <c r="F138" s="176"/>
      <c r="G138" s="109"/>
      <c r="H138" s="176"/>
      <c r="J138" s="34"/>
    </row>
    <row r="139" spans="1:10">
      <c r="A139" s="175"/>
      <c r="B139" s="109"/>
      <c r="C139" s="109"/>
      <c r="D139" s="176"/>
      <c r="E139" s="109"/>
      <c r="F139" s="176"/>
      <c r="G139" s="109"/>
      <c r="H139" s="176"/>
      <c r="J139" s="34"/>
    </row>
    <row r="140" spans="1:10">
      <c r="A140" s="175"/>
      <c r="B140" s="109"/>
      <c r="C140" s="109"/>
      <c r="D140" s="176"/>
      <c r="E140" s="109"/>
      <c r="F140" s="176"/>
      <c r="G140" s="109"/>
      <c r="H140" s="176"/>
      <c r="J140" s="34"/>
    </row>
    <row r="141" spans="1:10">
      <c r="A141" s="175"/>
      <c r="B141" s="109"/>
      <c r="C141" s="109"/>
      <c r="D141" s="176"/>
      <c r="E141" s="109"/>
      <c r="F141" s="176"/>
      <c r="G141" s="109"/>
      <c r="H141" s="176"/>
      <c r="J141" s="34"/>
    </row>
    <row r="142" spans="1:10">
      <c r="A142" s="175"/>
      <c r="B142" s="109"/>
      <c r="C142" s="109"/>
      <c r="D142" s="176"/>
      <c r="E142" s="109"/>
      <c r="F142" s="176"/>
      <c r="G142" s="109"/>
      <c r="H142" s="176"/>
      <c r="J142" s="34"/>
    </row>
    <row r="143" spans="1:10">
      <c r="A143" s="175"/>
      <c r="B143" s="109"/>
      <c r="C143" s="109"/>
      <c r="D143" s="176"/>
      <c r="E143" s="109"/>
      <c r="F143" s="176"/>
      <c r="G143" s="109"/>
      <c r="H143" s="176"/>
      <c r="J143" s="34"/>
    </row>
    <row r="144" spans="1:10">
      <c r="A144" s="175"/>
      <c r="B144" s="109"/>
      <c r="C144" s="109"/>
      <c r="D144" s="176"/>
      <c r="E144" s="109"/>
      <c r="F144" s="176"/>
      <c r="G144" s="109"/>
      <c r="H144" s="176"/>
      <c r="J144" s="34"/>
    </row>
    <row r="145" spans="1:10">
      <c r="A145" s="175"/>
      <c r="B145" s="109"/>
      <c r="C145" s="109"/>
      <c r="D145" s="176"/>
      <c r="E145" s="109"/>
      <c r="F145" s="176"/>
      <c r="G145" s="109"/>
      <c r="H145" s="176"/>
      <c r="J145" s="34"/>
    </row>
    <row r="146" spans="1:10">
      <c r="A146" s="175"/>
      <c r="B146" s="109"/>
      <c r="C146" s="109"/>
      <c r="D146" s="176"/>
      <c r="E146" s="109"/>
      <c r="F146" s="176"/>
      <c r="G146" s="109"/>
      <c r="H146" s="176"/>
      <c r="J146" s="34"/>
    </row>
    <row r="147" spans="1:10">
      <c r="A147" s="175"/>
      <c r="B147" s="109"/>
      <c r="C147" s="109"/>
      <c r="D147" s="176"/>
      <c r="E147" s="109"/>
      <c r="F147" s="176"/>
      <c r="G147" s="109"/>
      <c r="H147" s="176"/>
      <c r="J147" s="34"/>
    </row>
    <row r="148" spans="1:10">
      <c r="A148" s="175"/>
      <c r="B148" s="109"/>
      <c r="C148" s="109"/>
      <c r="D148" s="176"/>
      <c r="E148" s="109"/>
      <c r="F148" s="176"/>
      <c r="G148" s="109"/>
      <c r="H148" s="176"/>
      <c r="J148" s="34"/>
    </row>
    <row r="149" spans="1:10">
      <c r="A149" s="175"/>
      <c r="B149" s="109"/>
      <c r="C149" s="109"/>
      <c r="D149" s="176"/>
      <c r="E149" s="109"/>
      <c r="F149" s="176"/>
      <c r="G149" s="109"/>
      <c r="H149" s="176"/>
      <c r="J149" s="34"/>
    </row>
    <row r="150" spans="1:10">
      <c r="A150" s="177"/>
      <c r="C150" s="34"/>
      <c r="E150" s="34"/>
      <c r="G150" s="34"/>
      <c r="J150" s="34"/>
    </row>
    <row r="151" spans="1:10">
      <c r="A151" s="177"/>
      <c r="C151" s="34"/>
      <c r="E151" s="34"/>
      <c r="G151" s="34"/>
      <c r="J151" s="34"/>
    </row>
    <row r="152" spans="1:10">
      <c r="A152" s="177"/>
      <c r="C152" s="34"/>
      <c r="E152" s="34"/>
      <c r="G152" s="34"/>
      <c r="J152" s="34"/>
    </row>
    <row r="153" spans="1:10">
      <c r="A153" s="177"/>
      <c r="C153" s="34"/>
      <c r="E153" s="34"/>
      <c r="G153" s="34"/>
      <c r="J153" s="34"/>
    </row>
    <row r="154" spans="1:10">
      <c r="A154" s="177"/>
      <c r="C154" s="34"/>
      <c r="E154" s="34"/>
      <c r="G154" s="34"/>
      <c r="J154" s="34"/>
    </row>
    <row r="155" spans="1:10">
      <c r="A155" s="177"/>
      <c r="C155" s="34"/>
      <c r="E155" s="34"/>
      <c r="G155" s="34"/>
      <c r="J155" s="34"/>
    </row>
    <row r="156" spans="1:10">
      <c r="A156" s="177"/>
      <c r="C156" s="34"/>
      <c r="E156" s="34"/>
      <c r="G156" s="34"/>
      <c r="J156" s="34"/>
    </row>
    <row r="157" spans="1:10">
      <c r="A157" s="177"/>
      <c r="C157" s="34"/>
      <c r="E157" s="34"/>
      <c r="G157" s="34"/>
      <c r="J157" s="34"/>
    </row>
  </sheetData>
  <mergeCells count="20">
    <mergeCell ref="A36:H36"/>
    <mergeCell ref="A1:H1"/>
    <mergeCell ref="A2:H2"/>
    <mergeCell ref="A3:H3"/>
    <mergeCell ref="A4:H4"/>
    <mergeCell ref="A5:H5"/>
    <mergeCell ref="A6:H6"/>
    <mergeCell ref="A7:H7"/>
    <mergeCell ref="A16:H16"/>
    <mergeCell ref="A25:H25"/>
    <mergeCell ref="A28:H28"/>
    <mergeCell ref="A32:H32"/>
    <mergeCell ref="A70:H70"/>
    <mergeCell ref="A77:H77"/>
    <mergeCell ref="A37:H37"/>
    <mergeCell ref="A49:H49"/>
    <mergeCell ref="A54:A55"/>
    <mergeCell ref="A57:H57"/>
    <mergeCell ref="A66:H66"/>
    <mergeCell ref="A67:H67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zoomScale="72" zoomScaleNormal="72" workbookViewId="0">
      <selection sqref="A1:H1"/>
    </sheetView>
  </sheetViews>
  <sheetFormatPr baseColWidth="10" defaultRowHeight="18.75"/>
  <cols>
    <col min="1" max="1" width="35.85546875" style="1" customWidth="1"/>
    <col min="2" max="2" width="10.140625" style="11" bestFit="1" customWidth="1"/>
    <col min="3" max="3" width="12" style="11" bestFit="1" customWidth="1"/>
    <col min="4" max="8" width="6.7109375" style="2" customWidth="1"/>
    <col min="9" max="9" width="10.85546875" style="1" bestFit="1" customWidth="1"/>
    <col min="10" max="16384" width="11.42578125" style="1"/>
  </cols>
  <sheetData>
    <row r="1" spans="1:20" ht="30.75">
      <c r="A1" s="187" t="str">
        <f>JUV!A1</f>
        <v>MIRAMAR</v>
      </c>
      <c r="B1" s="187"/>
      <c r="C1" s="187"/>
      <c r="D1" s="187"/>
      <c r="E1" s="187"/>
      <c r="F1" s="187"/>
      <c r="G1" s="187"/>
      <c r="H1" s="187"/>
    </row>
    <row r="2" spans="1:20" ht="23.25">
      <c r="A2" s="191" t="str">
        <f>JUV!A2</f>
        <v>LINKS</v>
      </c>
      <c r="B2" s="191"/>
      <c r="C2" s="191"/>
      <c r="D2" s="191"/>
      <c r="E2" s="191"/>
      <c r="F2" s="191"/>
      <c r="G2" s="191"/>
      <c r="H2" s="191"/>
    </row>
    <row r="3" spans="1:20" ht="19.5">
      <c r="A3" s="188" t="s">
        <v>7</v>
      </c>
      <c r="B3" s="188"/>
      <c r="C3" s="188"/>
      <c r="D3" s="188"/>
      <c r="E3" s="188"/>
      <c r="F3" s="188"/>
      <c r="G3" s="188"/>
      <c r="H3" s="188"/>
    </row>
    <row r="4" spans="1:20" ht="26.25">
      <c r="A4" s="189" t="s">
        <v>11</v>
      </c>
      <c r="B4" s="189"/>
      <c r="C4" s="189"/>
      <c r="D4" s="189"/>
      <c r="E4" s="189"/>
      <c r="F4" s="189"/>
      <c r="G4" s="189"/>
      <c r="H4" s="189"/>
    </row>
    <row r="5" spans="1:20" ht="19.5">
      <c r="A5" s="190" t="str">
        <f>JUV!A5</f>
        <v>DOS VUELTAS DE 9 HOYOS MEDAL PLAY</v>
      </c>
      <c r="B5" s="190"/>
      <c r="C5" s="190"/>
      <c r="D5" s="190"/>
      <c r="E5" s="190"/>
      <c r="F5" s="190"/>
      <c r="G5" s="190"/>
      <c r="H5" s="190"/>
    </row>
    <row r="6" spans="1:20" ht="19.5">
      <c r="A6" s="183" t="str">
        <f>JUV!A6</f>
        <v>DOMINGO 03 DE ABRIL DE 2022</v>
      </c>
      <c r="B6" s="183"/>
      <c r="C6" s="183"/>
      <c r="D6" s="183"/>
      <c r="E6" s="183"/>
      <c r="F6" s="183"/>
      <c r="G6" s="183"/>
      <c r="H6" s="183"/>
    </row>
    <row r="7" spans="1:20" ht="19.5" thickBot="1">
      <c r="A7" s="2"/>
    </row>
    <row r="8" spans="1:20" ht="20.25" thickBot="1">
      <c r="A8" s="180" t="s">
        <v>40</v>
      </c>
      <c r="B8" s="181"/>
      <c r="C8" s="181"/>
      <c r="D8" s="181"/>
      <c r="E8" s="181"/>
      <c r="F8" s="181"/>
      <c r="G8" s="181"/>
      <c r="H8" s="182"/>
    </row>
    <row r="9" spans="1:20" s="3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I9" s="106"/>
      <c r="K9" s="61" t="s">
        <v>24</v>
      </c>
      <c r="M9" s="1"/>
      <c r="N9" s="1"/>
      <c r="O9" s="1"/>
      <c r="P9" s="1"/>
      <c r="Q9" s="1"/>
      <c r="R9" s="1"/>
      <c r="S9" s="1"/>
      <c r="T9" s="1"/>
    </row>
    <row r="10" spans="1:20" ht="20.25" thickBot="1">
      <c r="A10" s="38" t="s">
        <v>98</v>
      </c>
      <c r="B10" s="50" t="s">
        <v>231</v>
      </c>
      <c r="C10" s="51">
        <v>38833</v>
      </c>
      <c r="D10" s="39">
        <v>-1</v>
      </c>
      <c r="E10" s="36">
        <v>36</v>
      </c>
      <c r="F10" s="40">
        <v>36</v>
      </c>
      <c r="G10" s="256">
        <f>SUM(E10:F10)</f>
        <v>72</v>
      </c>
      <c r="H10" s="21">
        <f t="shared" ref="H10:H20" si="0">SUM(G10-D10)</f>
        <v>73</v>
      </c>
      <c r="I10" s="27" t="s">
        <v>15</v>
      </c>
      <c r="K10" s="24">
        <f t="shared" ref="K10:K33" si="1">(F10-D10*0.5)</f>
        <v>36.5</v>
      </c>
    </row>
    <row r="11" spans="1:20" ht="20.25" thickBot="1">
      <c r="A11" s="38" t="s">
        <v>101</v>
      </c>
      <c r="B11" s="50" t="s">
        <v>235</v>
      </c>
      <c r="C11" s="51">
        <v>38299</v>
      </c>
      <c r="D11" s="39">
        <v>-2</v>
      </c>
      <c r="E11" s="36">
        <v>39</v>
      </c>
      <c r="F11" s="40">
        <v>35</v>
      </c>
      <c r="G11" s="256">
        <f>SUM(E11:F11)</f>
        <v>74</v>
      </c>
      <c r="H11" s="21">
        <f t="shared" si="0"/>
        <v>76</v>
      </c>
      <c r="I11" s="27" t="s">
        <v>16</v>
      </c>
      <c r="K11" s="24">
        <f t="shared" si="1"/>
        <v>36</v>
      </c>
    </row>
    <row r="12" spans="1:20" ht="20.25" thickBot="1">
      <c r="A12" s="38" t="s">
        <v>100</v>
      </c>
      <c r="B12" s="50" t="s">
        <v>236</v>
      </c>
      <c r="C12" s="51">
        <v>38884</v>
      </c>
      <c r="D12" s="39">
        <v>-2</v>
      </c>
      <c r="E12" s="36">
        <v>37</v>
      </c>
      <c r="F12" s="40">
        <v>37</v>
      </c>
      <c r="G12" s="22">
        <f>SUM(E12:F12)</f>
        <v>74</v>
      </c>
      <c r="H12" s="21">
        <f t="shared" si="0"/>
        <v>76</v>
      </c>
      <c r="K12" s="24">
        <f t="shared" si="1"/>
        <v>38</v>
      </c>
    </row>
    <row r="13" spans="1:20" ht="20.25" thickBot="1">
      <c r="A13" s="38" t="s">
        <v>93</v>
      </c>
      <c r="B13" s="50" t="s">
        <v>237</v>
      </c>
      <c r="C13" s="51">
        <v>38888</v>
      </c>
      <c r="D13" s="39">
        <v>1</v>
      </c>
      <c r="E13" s="36">
        <v>38</v>
      </c>
      <c r="F13" s="40">
        <v>37</v>
      </c>
      <c r="G13" s="22">
        <f>SUM(E13:F13)</f>
        <v>75</v>
      </c>
      <c r="H13" s="273">
        <f t="shared" si="0"/>
        <v>74</v>
      </c>
      <c r="I13" s="31" t="s">
        <v>18</v>
      </c>
      <c r="K13" s="24">
        <f t="shared" si="1"/>
        <v>36.5</v>
      </c>
    </row>
    <row r="14" spans="1:20" ht="19.5">
      <c r="A14" s="38" t="s">
        <v>92</v>
      </c>
      <c r="B14" s="50" t="s">
        <v>235</v>
      </c>
      <c r="C14" s="51">
        <v>38874</v>
      </c>
      <c r="D14" s="39">
        <v>2</v>
      </c>
      <c r="E14" s="36">
        <v>37</v>
      </c>
      <c r="F14" s="40">
        <v>40</v>
      </c>
      <c r="G14" s="22">
        <f>SUM(E14:F14)</f>
        <v>77</v>
      </c>
      <c r="H14" s="21">
        <f t="shared" si="0"/>
        <v>75</v>
      </c>
      <c r="K14" s="24">
        <f t="shared" si="1"/>
        <v>39</v>
      </c>
    </row>
    <row r="15" spans="1:20" ht="19.5">
      <c r="A15" s="38" t="s">
        <v>99</v>
      </c>
      <c r="B15" s="50" t="s">
        <v>235</v>
      </c>
      <c r="C15" s="51">
        <v>38888</v>
      </c>
      <c r="D15" s="39">
        <v>-2</v>
      </c>
      <c r="E15" s="36">
        <v>38</v>
      </c>
      <c r="F15" s="40">
        <v>41</v>
      </c>
      <c r="G15" s="22">
        <f>SUM(E15:F15)</f>
        <v>79</v>
      </c>
      <c r="H15" s="21">
        <f t="shared" si="0"/>
        <v>81</v>
      </c>
      <c r="K15" s="24">
        <f t="shared" si="1"/>
        <v>42</v>
      </c>
    </row>
    <row r="16" spans="1:20" ht="19.5">
      <c r="A16" s="38" t="s">
        <v>95</v>
      </c>
      <c r="B16" s="50" t="s">
        <v>234</v>
      </c>
      <c r="C16" s="51">
        <v>38922</v>
      </c>
      <c r="D16" s="39">
        <v>0</v>
      </c>
      <c r="E16" s="36">
        <v>38</v>
      </c>
      <c r="F16" s="40">
        <v>41</v>
      </c>
      <c r="G16" s="22">
        <f>SUM(E16:F16)</f>
        <v>79</v>
      </c>
      <c r="H16" s="21">
        <f t="shared" si="0"/>
        <v>79</v>
      </c>
      <c r="K16" s="24">
        <f t="shared" si="1"/>
        <v>41</v>
      </c>
    </row>
    <row r="17" spans="1:11" ht="19.5">
      <c r="A17" s="38" t="s">
        <v>96</v>
      </c>
      <c r="B17" s="50" t="s">
        <v>235</v>
      </c>
      <c r="C17" s="51">
        <v>38715</v>
      </c>
      <c r="D17" s="39">
        <v>0</v>
      </c>
      <c r="E17" s="36">
        <v>40</v>
      </c>
      <c r="F17" s="40">
        <v>40</v>
      </c>
      <c r="G17" s="22">
        <f>SUM(E17:F17)</f>
        <v>80</v>
      </c>
      <c r="H17" s="21">
        <f t="shared" si="0"/>
        <v>80</v>
      </c>
      <c r="K17" s="24">
        <f t="shared" si="1"/>
        <v>40</v>
      </c>
    </row>
    <row r="18" spans="1:11" ht="19.5">
      <c r="A18" s="38" t="s">
        <v>94</v>
      </c>
      <c r="B18" s="50" t="s">
        <v>231</v>
      </c>
      <c r="C18" s="51">
        <v>38792</v>
      </c>
      <c r="D18" s="39">
        <v>1</v>
      </c>
      <c r="E18" s="36">
        <v>39</v>
      </c>
      <c r="F18" s="40">
        <v>41</v>
      </c>
      <c r="G18" s="22">
        <f>SUM(E18:F18)</f>
        <v>80</v>
      </c>
      <c r="H18" s="21">
        <f t="shared" si="0"/>
        <v>79</v>
      </c>
      <c r="K18" s="24">
        <f t="shared" si="1"/>
        <v>40.5</v>
      </c>
    </row>
    <row r="19" spans="1:11" ht="19.5">
      <c r="A19" s="38" t="s">
        <v>91</v>
      </c>
      <c r="B19" s="50" t="s">
        <v>238</v>
      </c>
      <c r="C19" s="51">
        <v>39044</v>
      </c>
      <c r="D19" s="39">
        <v>3</v>
      </c>
      <c r="E19" s="36">
        <v>38</v>
      </c>
      <c r="F19" s="40">
        <v>43</v>
      </c>
      <c r="G19" s="22">
        <f>SUM(E19:F19)</f>
        <v>81</v>
      </c>
      <c r="H19" s="21">
        <f t="shared" si="0"/>
        <v>78</v>
      </c>
      <c r="K19" s="24">
        <f t="shared" si="1"/>
        <v>41.5</v>
      </c>
    </row>
    <row r="20" spans="1:11" ht="19.5">
      <c r="A20" s="38" t="s">
        <v>97</v>
      </c>
      <c r="B20" s="50" t="s">
        <v>236</v>
      </c>
      <c r="C20" s="51">
        <v>38147</v>
      </c>
      <c r="D20" s="39">
        <v>0</v>
      </c>
      <c r="E20" s="36">
        <v>45</v>
      </c>
      <c r="F20" s="40">
        <v>37</v>
      </c>
      <c r="G20" s="22">
        <f>SUM(E20:F20)</f>
        <v>82</v>
      </c>
      <c r="H20" s="21">
        <f t="shared" si="0"/>
        <v>82</v>
      </c>
      <c r="K20" s="24">
        <f t="shared" si="1"/>
        <v>37</v>
      </c>
    </row>
    <row r="21" spans="1:11" ht="19.5">
      <c r="A21" s="38" t="s">
        <v>90</v>
      </c>
      <c r="B21" s="50" t="s">
        <v>235</v>
      </c>
      <c r="C21" s="51">
        <v>38341</v>
      </c>
      <c r="D21" s="39">
        <v>4</v>
      </c>
      <c r="E21" s="36">
        <v>41</v>
      </c>
      <c r="F21" s="40">
        <v>41</v>
      </c>
      <c r="G21" s="22">
        <f>SUM(E21:F21)</f>
        <v>82</v>
      </c>
      <c r="H21" s="21">
        <f t="shared" ref="H21:H31" si="2">SUM(G21-D21)</f>
        <v>78</v>
      </c>
      <c r="K21" s="24">
        <f t="shared" si="1"/>
        <v>39</v>
      </c>
    </row>
    <row r="22" spans="1:11" ht="20.25" thickBot="1">
      <c r="A22" s="38" t="s">
        <v>89</v>
      </c>
      <c r="B22" s="50" t="s">
        <v>235</v>
      </c>
      <c r="C22" s="51">
        <v>38332</v>
      </c>
      <c r="D22" s="39">
        <v>5</v>
      </c>
      <c r="E22" s="36">
        <v>40</v>
      </c>
      <c r="F22" s="40">
        <v>44</v>
      </c>
      <c r="G22" s="22">
        <f>SUM(E22:F22)</f>
        <v>84</v>
      </c>
      <c r="H22" s="21">
        <f t="shared" si="2"/>
        <v>79</v>
      </c>
      <c r="K22" s="24">
        <f t="shared" si="1"/>
        <v>41.5</v>
      </c>
    </row>
    <row r="23" spans="1:11" ht="20.25" thickBot="1">
      <c r="A23" s="38" t="s">
        <v>82</v>
      </c>
      <c r="B23" s="50" t="s">
        <v>236</v>
      </c>
      <c r="C23" s="51">
        <v>38254</v>
      </c>
      <c r="D23" s="39">
        <v>18</v>
      </c>
      <c r="E23" s="36">
        <v>41</v>
      </c>
      <c r="F23" s="40">
        <v>45</v>
      </c>
      <c r="G23" s="22">
        <f>SUM(E23:F23)</f>
        <v>86</v>
      </c>
      <c r="H23" s="273">
        <f t="shared" si="2"/>
        <v>68</v>
      </c>
      <c r="I23" s="31" t="s">
        <v>17</v>
      </c>
      <c r="K23" s="24">
        <f t="shared" si="1"/>
        <v>36</v>
      </c>
    </row>
    <row r="24" spans="1:11" ht="19.5">
      <c r="A24" s="38" t="s">
        <v>85</v>
      </c>
      <c r="B24" s="50" t="s">
        <v>232</v>
      </c>
      <c r="C24" s="51">
        <v>38873</v>
      </c>
      <c r="D24" s="39">
        <v>12</v>
      </c>
      <c r="E24" s="36">
        <v>42</v>
      </c>
      <c r="F24" s="40">
        <v>45</v>
      </c>
      <c r="G24" s="22">
        <f>SUM(E24:F24)</f>
        <v>87</v>
      </c>
      <c r="H24" s="21">
        <f t="shared" si="2"/>
        <v>75</v>
      </c>
      <c r="K24" s="24">
        <f t="shared" si="1"/>
        <v>39</v>
      </c>
    </row>
    <row r="25" spans="1:11" ht="19.5">
      <c r="A25" s="38" t="s">
        <v>87</v>
      </c>
      <c r="B25" s="50" t="s">
        <v>239</v>
      </c>
      <c r="C25" s="51">
        <v>38629</v>
      </c>
      <c r="D25" s="39">
        <v>8</v>
      </c>
      <c r="E25" s="36">
        <v>46</v>
      </c>
      <c r="F25" s="40">
        <v>44</v>
      </c>
      <c r="G25" s="22">
        <f>SUM(E25:F25)</f>
        <v>90</v>
      </c>
      <c r="H25" s="21">
        <f t="shared" si="2"/>
        <v>82</v>
      </c>
      <c r="K25" s="24">
        <f t="shared" si="1"/>
        <v>40</v>
      </c>
    </row>
    <row r="26" spans="1:11" ht="19.5">
      <c r="A26" s="38" t="s">
        <v>84</v>
      </c>
      <c r="B26" s="50" t="s">
        <v>231</v>
      </c>
      <c r="C26" s="51">
        <v>38079</v>
      </c>
      <c r="D26" s="39">
        <v>13</v>
      </c>
      <c r="E26" s="36">
        <v>43</v>
      </c>
      <c r="F26" s="40">
        <v>48</v>
      </c>
      <c r="G26" s="22">
        <f>SUM(E26:F26)</f>
        <v>91</v>
      </c>
      <c r="H26" s="21">
        <f t="shared" si="2"/>
        <v>78</v>
      </c>
      <c r="K26" s="24">
        <f t="shared" si="1"/>
        <v>41.5</v>
      </c>
    </row>
    <row r="27" spans="1:11" ht="19.5">
      <c r="A27" s="38" t="s">
        <v>86</v>
      </c>
      <c r="B27" s="50" t="s">
        <v>231</v>
      </c>
      <c r="C27" s="51">
        <v>38848</v>
      </c>
      <c r="D27" s="39">
        <v>11</v>
      </c>
      <c r="E27" s="36">
        <v>47</v>
      </c>
      <c r="F27" s="40">
        <v>45</v>
      </c>
      <c r="G27" s="22">
        <f>SUM(E27:F27)</f>
        <v>92</v>
      </c>
      <c r="H27" s="21">
        <f t="shared" si="2"/>
        <v>81</v>
      </c>
      <c r="K27" s="24">
        <f t="shared" si="1"/>
        <v>39.5</v>
      </c>
    </row>
    <row r="28" spans="1:11" ht="19.5">
      <c r="A28" s="38" t="s">
        <v>80</v>
      </c>
      <c r="B28" s="50" t="s">
        <v>234</v>
      </c>
      <c r="C28" s="51">
        <v>38612</v>
      </c>
      <c r="D28" s="39">
        <v>18</v>
      </c>
      <c r="E28" s="36">
        <v>48</v>
      </c>
      <c r="F28" s="40">
        <v>46</v>
      </c>
      <c r="G28" s="22">
        <f>SUM(E28:F28)</f>
        <v>94</v>
      </c>
      <c r="H28" s="21">
        <f t="shared" si="2"/>
        <v>76</v>
      </c>
      <c r="K28" s="24">
        <f t="shared" si="1"/>
        <v>37</v>
      </c>
    </row>
    <row r="29" spans="1:11" ht="19.5">
      <c r="A29" s="38" t="s">
        <v>83</v>
      </c>
      <c r="B29" s="50" t="s">
        <v>237</v>
      </c>
      <c r="C29" s="51">
        <v>38291</v>
      </c>
      <c r="D29" s="39">
        <v>18</v>
      </c>
      <c r="E29" s="36">
        <v>52</v>
      </c>
      <c r="F29" s="40">
        <v>43</v>
      </c>
      <c r="G29" s="22">
        <f>SUM(E29:F29)</f>
        <v>95</v>
      </c>
      <c r="H29" s="21">
        <f t="shared" si="2"/>
        <v>77</v>
      </c>
      <c r="K29" s="24">
        <f t="shared" si="1"/>
        <v>34</v>
      </c>
    </row>
    <row r="30" spans="1:11" ht="19.5">
      <c r="A30" s="38" t="s">
        <v>88</v>
      </c>
      <c r="B30" s="50" t="s">
        <v>231</v>
      </c>
      <c r="C30" s="51">
        <v>38609</v>
      </c>
      <c r="D30" s="39">
        <v>5</v>
      </c>
      <c r="E30" s="36">
        <v>46</v>
      </c>
      <c r="F30" s="40">
        <v>49</v>
      </c>
      <c r="G30" s="22">
        <f>SUM(E30:F30)</f>
        <v>95</v>
      </c>
      <c r="H30" s="21">
        <f t="shared" si="2"/>
        <v>90</v>
      </c>
      <c r="K30" s="24">
        <f t="shared" si="1"/>
        <v>46.5</v>
      </c>
    </row>
    <row r="31" spans="1:11" ht="19.5">
      <c r="A31" s="38" t="s">
        <v>81</v>
      </c>
      <c r="B31" s="50" t="s">
        <v>231</v>
      </c>
      <c r="C31" s="51">
        <v>38647</v>
      </c>
      <c r="D31" s="39">
        <v>18</v>
      </c>
      <c r="E31" s="36">
        <v>47</v>
      </c>
      <c r="F31" s="40">
        <v>49</v>
      </c>
      <c r="G31" s="22">
        <f>SUM(E31:F31)</f>
        <v>96</v>
      </c>
      <c r="H31" s="21">
        <f t="shared" si="2"/>
        <v>78</v>
      </c>
      <c r="K31" s="24">
        <f t="shared" si="1"/>
        <v>40</v>
      </c>
    </row>
    <row r="32" spans="1:11" ht="19.5">
      <c r="A32" s="38" t="s">
        <v>79</v>
      </c>
      <c r="B32" s="50" t="s">
        <v>236</v>
      </c>
      <c r="C32" s="51">
        <v>39011</v>
      </c>
      <c r="D32" s="39">
        <v>35</v>
      </c>
      <c r="E32" s="36">
        <v>61</v>
      </c>
      <c r="F32" s="40">
        <v>65</v>
      </c>
      <c r="G32" s="22">
        <f>SUM(E32:F32)</f>
        <v>126</v>
      </c>
      <c r="H32" s="21">
        <f t="shared" ref="H32:H33" si="3">SUM(G32-D32)</f>
        <v>91</v>
      </c>
      <c r="K32" s="24">
        <f t="shared" si="1"/>
        <v>47.5</v>
      </c>
    </row>
    <row r="33" spans="1:11" ht="20.25" thickBot="1">
      <c r="A33" s="267" t="s">
        <v>78</v>
      </c>
      <c r="B33" s="268" t="s">
        <v>231</v>
      </c>
      <c r="C33" s="269">
        <v>38216</v>
      </c>
      <c r="D33" s="270">
        <v>45</v>
      </c>
      <c r="E33" s="247">
        <v>69</v>
      </c>
      <c r="F33" s="271">
        <v>62</v>
      </c>
      <c r="G33" s="250">
        <f>SUM(E33:F33)</f>
        <v>131</v>
      </c>
      <c r="H33" s="272">
        <f t="shared" si="3"/>
        <v>86</v>
      </c>
      <c r="K33" s="24">
        <f t="shared" si="1"/>
        <v>39.5</v>
      </c>
    </row>
  </sheetData>
  <sortState ref="A10:G33">
    <sortCondition ref="G10:G33"/>
    <sortCondition ref="F10:F33"/>
    <sortCondition ref="E10:E33"/>
  </sortState>
  <mergeCells count="7">
    <mergeCell ref="A5:H5"/>
    <mergeCell ref="A8:H8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1"/>
  <sheetViews>
    <sheetView zoomScale="70" workbookViewId="0">
      <selection sqref="A1:H1"/>
    </sheetView>
  </sheetViews>
  <sheetFormatPr baseColWidth="10" defaultRowHeight="18.75"/>
  <cols>
    <col min="1" max="1" width="32.140625" style="1" customWidth="1"/>
    <col min="2" max="2" width="10.140625" style="11" bestFit="1" customWidth="1"/>
    <col min="3" max="3" width="12.42578125" style="11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11" ht="30.75">
      <c r="A1" s="187" t="str">
        <f>JUV!A1</f>
        <v>MIRAMAR</v>
      </c>
      <c r="B1" s="187"/>
      <c r="C1" s="187"/>
      <c r="D1" s="187"/>
      <c r="E1" s="187"/>
      <c r="F1" s="187"/>
      <c r="G1" s="187"/>
      <c r="H1" s="187"/>
    </row>
    <row r="2" spans="1:11" ht="23.25">
      <c r="A2" s="191" t="str">
        <f>JUV!A2</f>
        <v>LINKS</v>
      </c>
      <c r="B2" s="191"/>
      <c r="C2" s="191"/>
      <c r="D2" s="191"/>
      <c r="E2" s="191"/>
      <c r="F2" s="191"/>
      <c r="G2" s="191"/>
      <c r="H2" s="191"/>
    </row>
    <row r="3" spans="1:11" ht="19.5">
      <c r="A3" s="188" t="s">
        <v>7</v>
      </c>
      <c r="B3" s="188"/>
      <c r="C3" s="188"/>
      <c r="D3" s="188"/>
      <c r="E3" s="188"/>
      <c r="F3" s="188"/>
      <c r="G3" s="188"/>
      <c r="H3" s="188"/>
    </row>
    <row r="4" spans="1:11" ht="26.25">
      <c r="A4" s="189" t="s">
        <v>11</v>
      </c>
      <c r="B4" s="189"/>
      <c r="C4" s="189"/>
      <c r="D4" s="189"/>
      <c r="E4" s="189"/>
      <c r="F4" s="189"/>
      <c r="G4" s="189"/>
      <c r="H4" s="189"/>
    </row>
    <row r="5" spans="1:11" ht="19.5">
      <c r="A5" s="190" t="str">
        <f>JUV!A5</f>
        <v>DOS VUELTAS DE 9 HOYOS MEDAL PLAY</v>
      </c>
      <c r="B5" s="190"/>
      <c r="C5" s="190"/>
      <c r="D5" s="190"/>
      <c r="E5" s="190"/>
      <c r="F5" s="190"/>
      <c r="G5" s="190"/>
      <c r="H5" s="190"/>
    </row>
    <row r="6" spans="1:11" ht="20.25" thickBot="1">
      <c r="A6" s="183" t="str">
        <f>JUV!A6</f>
        <v>DOMINGO 03 DE ABRIL DE 2022</v>
      </c>
      <c r="B6" s="183"/>
      <c r="C6" s="183"/>
      <c r="D6" s="183"/>
      <c r="E6" s="183"/>
      <c r="F6" s="183"/>
      <c r="G6" s="183"/>
      <c r="H6" s="183"/>
    </row>
    <row r="7" spans="1:11" ht="20.25" thickBot="1">
      <c r="A7" s="180" t="s">
        <v>43</v>
      </c>
      <c r="B7" s="181"/>
      <c r="C7" s="181"/>
      <c r="D7" s="181"/>
      <c r="E7" s="181"/>
      <c r="F7" s="181"/>
      <c r="G7" s="181"/>
      <c r="H7" s="182"/>
    </row>
    <row r="8" spans="1:11" s="3" customFormat="1" ht="20.25" thickBot="1">
      <c r="A8" s="4" t="s">
        <v>0</v>
      </c>
      <c r="B8" s="8" t="s">
        <v>9</v>
      </c>
      <c r="C8" s="8" t="s">
        <v>21</v>
      </c>
      <c r="D8" s="4" t="s">
        <v>1</v>
      </c>
      <c r="E8" s="4" t="s">
        <v>2</v>
      </c>
      <c r="F8" s="19" t="s">
        <v>3</v>
      </c>
      <c r="G8" s="18" t="s">
        <v>4</v>
      </c>
      <c r="H8" s="20" t="s">
        <v>5</v>
      </c>
      <c r="K8" s="61" t="s">
        <v>24</v>
      </c>
    </row>
    <row r="9" spans="1:11" ht="20.25" thickBot="1">
      <c r="A9" s="178" t="s">
        <v>75</v>
      </c>
      <c r="B9" s="50" t="s">
        <v>231</v>
      </c>
      <c r="C9" s="51">
        <v>39770</v>
      </c>
      <c r="D9" s="39">
        <v>7</v>
      </c>
      <c r="E9" s="36">
        <v>38</v>
      </c>
      <c r="F9" s="40">
        <v>40</v>
      </c>
      <c r="G9" s="274">
        <f>SUM(E9:F9)</f>
        <v>78</v>
      </c>
      <c r="H9" s="21">
        <f>SUM(G9-D9)</f>
        <v>71</v>
      </c>
      <c r="I9" s="27" t="s">
        <v>15</v>
      </c>
      <c r="K9" s="24">
        <f t="shared" ref="K9:K32" si="0">(F9-D9*0.5)</f>
        <v>36.5</v>
      </c>
    </row>
    <row r="10" spans="1:11" ht="20.25" thickBot="1">
      <c r="A10" s="178" t="s">
        <v>76</v>
      </c>
      <c r="B10" s="50" t="s">
        <v>237</v>
      </c>
      <c r="C10" s="51">
        <v>39105</v>
      </c>
      <c r="D10" s="39">
        <v>1</v>
      </c>
      <c r="E10" s="36">
        <v>44</v>
      </c>
      <c r="F10" s="40">
        <v>37</v>
      </c>
      <c r="G10" s="274">
        <f>SUM(E10:F10)</f>
        <v>81</v>
      </c>
      <c r="H10" s="21">
        <f>SUM(G10-D10)</f>
        <v>80</v>
      </c>
      <c r="I10" s="27" t="s">
        <v>16</v>
      </c>
      <c r="K10" s="24">
        <f t="shared" si="0"/>
        <v>36.5</v>
      </c>
    </row>
    <row r="11" spans="1:11" ht="20.25" thickBot="1">
      <c r="A11" s="178" t="s">
        <v>73</v>
      </c>
      <c r="B11" s="50" t="s">
        <v>231</v>
      </c>
      <c r="C11" s="51">
        <v>39205</v>
      </c>
      <c r="D11" s="39">
        <v>9</v>
      </c>
      <c r="E11" s="36">
        <v>46</v>
      </c>
      <c r="F11" s="40">
        <v>37</v>
      </c>
      <c r="G11" s="22">
        <f>SUM(E11:F11)</f>
        <v>83</v>
      </c>
      <c r="H11" s="273">
        <f>SUM(G11-D11)</f>
        <v>74</v>
      </c>
      <c r="I11" s="31" t="s">
        <v>18</v>
      </c>
      <c r="K11" s="24">
        <f t="shared" si="0"/>
        <v>32.5</v>
      </c>
    </row>
    <row r="12" spans="1:11" ht="19.5">
      <c r="A12" s="178" t="s">
        <v>71</v>
      </c>
      <c r="B12" s="50" t="s">
        <v>236</v>
      </c>
      <c r="C12" s="51">
        <v>39689</v>
      </c>
      <c r="D12" s="39">
        <v>11</v>
      </c>
      <c r="E12" s="36">
        <v>42</v>
      </c>
      <c r="F12" s="40">
        <v>43</v>
      </c>
      <c r="G12" s="22">
        <f>SUM(E12:F12)</f>
        <v>85</v>
      </c>
      <c r="H12" s="21">
        <f>SUM(G12-D12)</f>
        <v>74</v>
      </c>
      <c r="K12" s="24">
        <f t="shared" si="0"/>
        <v>37.5</v>
      </c>
    </row>
    <row r="13" spans="1:11" ht="19.5">
      <c r="A13" s="178" t="s">
        <v>72</v>
      </c>
      <c r="B13" s="50" t="s">
        <v>232</v>
      </c>
      <c r="C13" s="51">
        <v>39791</v>
      </c>
      <c r="D13" s="39">
        <v>11</v>
      </c>
      <c r="E13" s="36">
        <v>41</v>
      </c>
      <c r="F13" s="40">
        <v>44</v>
      </c>
      <c r="G13" s="22">
        <f>SUM(E13:F13)</f>
        <v>85</v>
      </c>
      <c r="H13" s="21">
        <f>SUM(G13-D13)</f>
        <v>74</v>
      </c>
      <c r="K13" s="24">
        <f t="shared" si="0"/>
        <v>38.5</v>
      </c>
    </row>
    <row r="14" spans="1:11" ht="19.5">
      <c r="A14" s="178" t="s">
        <v>74</v>
      </c>
      <c r="B14" s="50" t="s">
        <v>232</v>
      </c>
      <c r="C14" s="51">
        <v>39469</v>
      </c>
      <c r="D14" s="39">
        <v>8</v>
      </c>
      <c r="E14" s="36">
        <v>41</v>
      </c>
      <c r="F14" s="40">
        <v>44</v>
      </c>
      <c r="G14" s="22">
        <f>SUM(E14:F14)</f>
        <v>85</v>
      </c>
      <c r="H14" s="21">
        <f>SUM(G14-D14)</f>
        <v>77</v>
      </c>
      <c r="K14" s="24">
        <f t="shared" si="0"/>
        <v>40</v>
      </c>
    </row>
    <row r="15" spans="1:11" ht="19.5">
      <c r="A15" s="178" t="s">
        <v>69</v>
      </c>
      <c r="B15" s="50" t="s">
        <v>233</v>
      </c>
      <c r="C15" s="51">
        <v>39213</v>
      </c>
      <c r="D15" s="39">
        <v>13</v>
      </c>
      <c r="E15" s="36">
        <v>46</v>
      </c>
      <c r="F15" s="40">
        <v>45</v>
      </c>
      <c r="G15" s="22">
        <f>SUM(E15:F15)</f>
        <v>91</v>
      </c>
      <c r="H15" s="21">
        <f>SUM(G15-D15)</f>
        <v>78</v>
      </c>
      <c r="K15" s="24">
        <f t="shared" si="0"/>
        <v>38.5</v>
      </c>
    </row>
    <row r="16" spans="1:11" ht="19.5">
      <c r="A16" s="178" t="s">
        <v>70</v>
      </c>
      <c r="B16" s="50" t="s">
        <v>232</v>
      </c>
      <c r="C16" s="51">
        <v>39699</v>
      </c>
      <c r="D16" s="39">
        <v>12</v>
      </c>
      <c r="E16" s="36">
        <v>45</v>
      </c>
      <c r="F16" s="40">
        <v>46</v>
      </c>
      <c r="G16" s="22">
        <f>SUM(E16:F16)</f>
        <v>91</v>
      </c>
      <c r="H16" s="21">
        <f>SUM(G16-D16)</f>
        <v>79</v>
      </c>
      <c r="K16" s="24">
        <f t="shared" si="0"/>
        <v>40</v>
      </c>
    </row>
    <row r="17" spans="1:11" ht="19.5">
      <c r="A17" s="178" t="s">
        <v>68</v>
      </c>
      <c r="B17" s="50" t="s">
        <v>231</v>
      </c>
      <c r="C17" s="51">
        <v>39638</v>
      </c>
      <c r="D17" s="39">
        <v>13</v>
      </c>
      <c r="E17" s="36">
        <v>47</v>
      </c>
      <c r="F17" s="40">
        <v>45</v>
      </c>
      <c r="G17" s="22">
        <f>SUM(E17:F17)</f>
        <v>92</v>
      </c>
      <c r="H17" s="21">
        <f>SUM(G17-D17)</f>
        <v>79</v>
      </c>
      <c r="K17" s="24">
        <f t="shared" si="0"/>
        <v>38.5</v>
      </c>
    </row>
    <row r="18" spans="1:11" ht="19.5">
      <c r="A18" s="38" t="s">
        <v>67</v>
      </c>
      <c r="B18" s="50" t="s">
        <v>235</v>
      </c>
      <c r="C18" s="51">
        <v>40007</v>
      </c>
      <c r="D18" s="39">
        <v>14</v>
      </c>
      <c r="E18" s="36">
        <v>46</v>
      </c>
      <c r="F18" s="40">
        <v>47</v>
      </c>
      <c r="G18" s="22">
        <f>SUM(E18:F18)</f>
        <v>93</v>
      </c>
      <c r="H18" s="21">
        <f>SUM(G18-D18)</f>
        <v>79</v>
      </c>
      <c r="K18" s="24">
        <f t="shared" si="0"/>
        <v>40</v>
      </c>
    </row>
    <row r="19" spans="1:11" ht="19.5">
      <c r="A19" s="38" t="s">
        <v>66</v>
      </c>
      <c r="B19" s="50" t="s">
        <v>236</v>
      </c>
      <c r="C19" s="51">
        <v>39819</v>
      </c>
      <c r="D19" s="39">
        <v>16</v>
      </c>
      <c r="E19" s="36">
        <v>45</v>
      </c>
      <c r="F19" s="40">
        <v>48</v>
      </c>
      <c r="G19" s="22">
        <f>SUM(E19:F19)</f>
        <v>93</v>
      </c>
      <c r="H19" s="21">
        <f>SUM(G19-D19)</f>
        <v>77</v>
      </c>
      <c r="K19" s="24">
        <f t="shared" si="0"/>
        <v>40</v>
      </c>
    </row>
    <row r="20" spans="1:11" ht="19.5">
      <c r="A20" s="178" t="s">
        <v>64</v>
      </c>
      <c r="B20" s="50" t="s">
        <v>231</v>
      </c>
      <c r="C20" s="51">
        <v>39755</v>
      </c>
      <c r="D20" s="39">
        <v>18</v>
      </c>
      <c r="E20" s="36">
        <v>49</v>
      </c>
      <c r="F20" s="40">
        <v>45</v>
      </c>
      <c r="G20" s="22">
        <f>SUM(E20:F20)</f>
        <v>94</v>
      </c>
      <c r="H20" s="21">
        <f>SUM(G20-D20)</f>
        <v>76</v>
      </c>
      <c r="K20" s="24">
        <f t="shared" si="0"/>
        <v>36</v>
      </c>
    </row>
    <row r="21" spans="1:11" ht="19.5">
      <c r="A21" s="38" t="s">
        <v>60</v>
      </c>
      <c r="B21" s="50" t="s">
        <v>235</v>
      </c>
      <c r="C21" s="51">
        <v>40437</v>
      </c>
      <c r="D21" s="39">
        <v>21</v>
      </c>
      <c r="E21" s="36">
        <v>48</v>
      </c>
      <c r="F21" s="40">
        <v>46</v>
      </c>
      <c r="G21" s="22">
        <f>SUM(E21:F21)</f>
        <v>94</v>
      </c>
      <c r="H21" s="21">
        <f>SUM(G21-D21)</f>
        <v>73</v>
      </c>
      <c r="K21" s="24">
        <f t="shared" si="0"/>
        <v>35.5</v>
      </c>
    </row>
    <row r="22" spans="1:11" ht="19.5">
      <c r="A22" s="38" t="s">
        <v>61</v>
      </c>
      <c r="B22" s="50" t="s">
        <v>236</v>
      </c>
      <c r="C22" s="51">
        <v>39994</v>
      </c>
      <c r="D22" s="39">
        <v>21</v>
      </c>
      <c r="E22" s="36">
        <v>49</v>
      </c>
      <c r="F22" s="40">
        <v>48</v>
      </c>
      <c r="G22" s="22">
        <f>SUM(E22:F22)</f>
        <v>97</v>
      </c>
      <c r="H22" s="21">
        <f>SUM(G22-D22)</f>
        <v>76</v>
      </c>
      <c r="K22" s="24">
        <f t="shared" si="0"/>
        <v>37.5</v>
      </c>
    </row>
    <row r="23" spans="1:11" ht="19.5">
      <c r="A23" s="178" t="s">
        <v>62</v>
      </c>
      <c r="B23" s="50" t="s">
        <v>235</v>
      </c>
      <c r="C23" s="51">
        <v>39381</v>
      </c>
      <c r="D23" s="39">
        <v>19</v>
      </c>
      <c r="E23" s="36">
        <v>52</v>
      </c>
      <c r="F23" s="40">
        <v>47</v>
      </c>
      <c r="G23" s="22">
        <f>SUM(E23:F23)</f>
        <v>99</v>
      </c>
      <c r="H23" s="21">
        <f>SUM(G23-D23)</f>
        <v>80</v>
      </c>
      <c r="K23" s="24">
        <f t="shared" si="0"/>
        <v>37.5</v>
      </c>
    </row>
    <row r="24" spans="1:11" ht="20.25" thickBot="1">
      <c r="A24" s="38" t="s">
        <v>63</v>
      </c>
      <c r="B24" s="50" t="s">
        <v>235</v>
      </c>
      <c r="C24" s="51">
        <v>39914</v>
      </c>
      <c r="D24" s="39">
        <v>19</v>
      </c>
      <c r="E24" s="36">
        <v>52</v>
      </c>
      <c r="F24" s="40">
        <v>51</v>
      </c>
      <c r="G24" s="22">
        <f>SUM(E24:F24)</f>
        <v>103</v>
      </c>
      <c r="H24" s="21">
        <f>SUM(G24-D24)</f>
        <v>84</v>
      </c>
      <c r="K24" s="24">
        <f t="shared" si="0"/>
        <v>41.5</v>
      </c>
    </row>
    <row r="25" spans="1:11" ht="20.25" thickBot="1">
      <c r="A25" s="178" t="s">
        <v>54</v>
      </c>
      <c r="B25" s="50" t="s">
        <v>240</v>
      </c>
      <c r="C25" s="51">
        <v>39777</v>
      </c>
      <c r="D25" s="39">
        <v>37</v>
      </c>
      <c r="E25" s="36">
        <v>51</v>
      </c>
      <c r="F25" s="40">
        <v>52</v>
      </c>
      <c r="G25" s="22">
        <f>SUM(E25:F25)</f>
        <v>103</v>
      </c>
      <c r="H25" s="273">
        <f>SUM(G25-D25)</f>
        <v>66</v>
      </c>
      <c r="I25" s="31" t="s">
        <v>17</v>
      </c>
      <c r="K25" s="24">
        <f t="shared" si="0"/>
        <v>33.5</v>
      </c>
    </row>
    <row r="26" spans="1:11" ht="19.5">
      <c r="A26" s="38" t="s">
        <v>59</v>
      </c>
      <c r="B26" s="50" t="s">
        <v>233</v>
      </c>
      <c r="C26" s="51">
        <v>40373</v>
      </c>
      <c r="D26" s="39">
        <v>23</v>
      </c>
      <c r="E26" s="36">
        <v>54</v>
      </c>
      <c r="F26" s="40">
        <v>51</v>
      </c>
      <c r="G26" s="22">
        <f>SUM(E26:F26)</f>
        <v>105</v>
      </c>
      <c r="H26" s="21">
        <f>SUM(G26-D26)</f>
        <v>82</v>
      </c>
      <c r="K26" s="24">
        <f t="shared" si="0"/>
        <v>39.5</v>
      </c>
    </row>
    <row r="27" spans="1:11" ht="19.5">
      <c r="A27" s="38" t="s">
        <v>58</v>
      </c>
      <c r="B27" s="50" t="s">
        <v>233</v>
      </c>
      <c r="C27" s="51">
        <v>40532</v>
      </c>
      <c r="D27" s="39">
        <v>26</v>
      </c>
      <c r="E27" s="36">
        <v>52</v>
      </c>
      <c r="F27" s="40">
        <v>54</v>
      </c>
      <c r="G27" s="22">
        <f>SUM(E27:F27)</f>
        <v>106</v>
      </c>
      <c r="H27" s="21">
        <f>SUM(G27-D27)</f>
        <v>80</v>
      </c>
      <c r="K27" s="24">
        <f t="shared" si="0"/>
        <v>41</v>
      </c>
    </row>
    <row r="28" spans="1:11" ht="19.5">
      <c r="A28" s="38" t="s">
        <v>57</v>
      </c>
      <c r="B28" s="50" t="s">
        <v>232</v>
      </c>
      <c r="C28" s="51">
        <v>40430</v>
      </c>
      <c r="D28" s="39">
        <v>28</v>
      </c>
      <c r="E28" s="36">
        <v>60</v>
      </c>
      <c r="F28" s="40">
        <v>50</v>
      </c>
      <c r="G28" s="22">
        <f>SUM(E28:F28)</f>
        <v>110</v>
      </c>
      <c r="H28" s="21">
        <f>SUM(G28-D28)</f>
        <v>82</v>
      </c>
      <c r="K28" s="24">
        <f t="shared" si="0"/>
        <v>36</v>
      </c>
    </row>
    <row r="29" spans="1:11" ht="19.5">
      <c r="A29" s="38" t="s">
        <v>53</v>
      </c>
      <c r="B29" s="50" t="s">
        <v>235</v>
      </c>
      <c r="C29" s="51">
        <v>39913</v>
      </c>
      <c r="D29" s="39">
        <v>39</v>
      </c>
      <c r="E29" s="36">
        <v>63</v>
      </c>
      <c r="F29" s="40">
        <v>51</v>
      </c>
      <c r="G29" s="22">
        <f>SUM(E29:F29)</f>
        <v>114</v>
      </c>
      <c r="H29" s="262" t="s">
        <v>10</v>
      </c>
      <c r="K29" s="24">
        <f t="shared" si="0"/>
        <v>31.5</v>
      </c>
    </row>
    <row r="30" spans="1:11" ht="19.5">
      <c r="A30" s="178" t="s">
        <v>56</v>
      </c>
      <c r="B30" s="50" t="s">
        <v>231</v>
      </c>
      <c r="C30" s="51">
        <v>39785</v>
      </c>
      <c r="D30" s="39">
        <v>31</v>
      </c>
      <c r="E30" s="36">
        <v>59</v>
      </c>
      <c r="F30" s="40">
        <v>55</v>
      </c>
      <c r="G30" s="22">
        <f>SUM(E30:F30)</f>
        <v>114</v>
      </c>
      <c r="H30" s="21">
        <f>SUM(G30-D30)</f>
        <v>83</v>
      </c>
      <c r="K30" s="24">
        <f t="shared" si="0"/>
        <v>39.5</v>
      </c>
    </row>
    <row r="31" spans="1:11" ht="19.5">
      <c r="A31" s="258" t="s">
        <v>55</v>
      </c>
      <c r="B31" s="50" t="s">
        <v>232</v>
      </c>
      <c r="C31" s="51">
        <v>39577</v>
      </c>
      <c r="D31" s="259" t="s">
        <v>10</v>
      </c>
      <c r="E31" s="260" t="s">
        <v>10</v>
      </c>
      <c r="F31" s="261" t="s">
        <v>10</v>
      </c>
      <c r="G31" s="245" t="s">
        <v>10</v>
      </c>
      <c r="H31" s="262" t="s">
        <v>10</v>
      </c>
    </row>
    <row r="32" spans="1:11" ht="20.25" thickBot="1">
      <c r="A32" s="38" t="s">
        <v>65</v>
      </c>
      <c r="B32" s="50" t="s">
        <v>232</v>
      </c>
      <c r="C32" s="51">
        <v>39867</v>
      </c>
      <c r="D32" s="39">
        <v>17</v>
      </c>
      <c r="E32" s="36" t="s">
        <v>248</v>
      </c>
      <c r="F32" s="40" t="s">
        <v>249</v>
      </c>
      <c r="G32" s="22" t="s">
        <v>250</v>
      </c>
      <c r="H32" s="21" t="s">
        <v>251</v>
      </c>
    </row>
    <row r="33" spans="1:11" ht="20.25" thickBot="1">
      <c r="A33" s="180" t="s">
        <v>41</v>
      </c>
      <c r="B33" s="181"/>
      <c r="C33" s="181"/>
      <c r="D33" s="181"/>
      <c r="E33" s="181"/>
      <c r="F33" s="181"/>
      <c r="G33" s="181"/>
      <c r="H33" s="182"/>
    </row>
    <row r="34" spans="1:11" ht="20.25" thickBot="1">
      <c r="A34" s="4" t="s">
        <v>6</v>
      </c>
      <c r="B34" s="8" t="s">
        <v>9</v>
      </c>
      <c r="C34" s="8" t="s">
        <v>21</v>
      </c>
      <c r="D34" s="4" t="s">
        <v>1</v>
      </c>
      <c r="E34" s="4" t="s">
        <v>2</v>
      </c>
      <c r="F34" s="19" t="s">
        <v>3</v>
      </c>
      <c r="G34" s="18" t="s">
        <v>4</v>
      </c>
      <c r="H34" s="20" t="s">
        <v>5</v>
      </c>
      <c r="K34" s="61" t="s">
        <v>24</v>
      </c>
    </row>
    <row r="35" spans="1:11" ht="20.25" thickBot="1">
      <c r="A35" s="38" t="s">
        <v>110</v>
      </c>
      <c r="B35" s="50" t="s">
        <v>236</v>
      </c>
      <c r="C35" s="51">
        <v>39177</v>
      </c>
      <c r="D35" s="39">
        <v>30</v>
      </c>
      <c r="E35" s="36">
        <v>50</v>
      </c>
      <c r="F35" s="40">
        <v>44</v>
      </c>
      <c r="G35" s="256">
        <f>SUM(E35:F35)</f>
        <v>94</v>
      </c>
      <c r="H35" s="21">
        <f>SUM(G35-D35)</f>
        <v>64</v>
      </c>
      <c r="I35" s="27" t="s">
        <v>15</v>
      </c>
      <c r="K35" s="24">
        <f t="shared" ref="K35:K41" si="1">(F35-D35*0.5)</f>
        <v>29</v>
      </c>
    </row>
    <row r="36" spans="1:11" ht="20.25" thickBot="1">
      <c r="A36" s="38" t="s">
        <v>115</v>
      </c>
      <c r="B36" s="50" t="s">
        <v>231</v>
      </c>
      <c r="C36" s="51">
        <v>39932</v>
      </c>
      <c r="D36" s="39">
        <v>10</v>
      </c>
      <c r="E36" s="36">
        <v>50</v>
      </c>
      <c r="F36" s="40">
        <v>46</v>
      </c>
      <c r="G36" s="256">
        <f>SUM(E36:F36)</f>
        <v>96</v>
      </c>
      <c r="H36" s="21">
        <f>SUM(G36-D36)</f>
        <v>86</v>
      </c>
      <c r="I36" s="27" t="s">
        <v>16</v>
      </c>
      <c r="K36" s="24">
        <f t="shared" si="1"/>
        <v>41</v>
      </c>
    </row>
    <row r="37" spans="1:11" ht="20.25" thickBot="1">
      <c r="A37" s="38" t="s">
        <v>112</v>
      </c>
      <c r="B37" s="50" t="s">
        <v>234</v>
      </c>
      <c r="C37" s="51">
        <v>39591</v>
      </c>
      <c r="D37" s="39">
        <v>20</v>
      </c>
      <c r="E37" s="36">
        <v>55</v>
      </c>
      <c r="F37" s="40">
        <v>46</v>
      </c>
      <c r="G37" s="22">
        <f>SUM(E37:F37)</f>
        <v>101</v>
      </c>
      <c r="H37" s="273">
        <f>SUM(G37-D37)</f>
        <v>81</v>
      </c>
      <c r="I37" s="31" t="s">
        <v>18</v>
      </c>
      <c r="K37" s="24">
        <f t="shared" si="1"/>
        <v>36</v>
      </c>
    </row>
    <row r="38" spans="1:11" ht="20.25" thickBot="1">
      <c r="A38" s="38" t="s">
        <v>114</v>
      </c>
      <c r="B38" s="50" t="s">
        <v>236</v>
      </c>
      <c r="C38" s="51">
        <v>40439</v>
      </c>
      <c r="D38" s="39">
        <v>18</v>
      </c>
      <c r="E38" s="36">
        <v>55</v>
      </c>
      <c r="F38" s="40">
        <v>50</v>
      </c>
      <c r="G38" s="22">
        <f>SUM(E38:F38)</f>
        <v>105</v>
      </c>
      <c r="H38" s="21">
        <f>SUM(G38-D38)</f>
        <v>87</v>
      </c>
      <c r="K38" s="24">
        <f t="shared" si="1"/>
        <v>41</v>
      </c>
    </row>
    <row r="39" spans="1:11" ht="20.25" thickBot="1">
      <c r="A39" s="38" t="s">
        <v>111</v>
      </c>
      <c r="B39" s="50" t="s">
        <v>237</v>
      </c>
      <c r="C39" s="51">
        <v>39930</v>
      </c>
      <c r="D39" s="39">
        <v>28</v>
      </c>
      <c r="E39" s="36">
        <v>59</v>
      </c>
      <c r="F39" s="40">
        <v>49</v>
      </c>
      <c r="G39" s="22">
        <f>SUM(E39:F39)</f>
        <v>108</v>
      </c>
      <c r="H39" s="273">
        <f>SUM(G39-D39)</f>
        <v>80</v>
      </c>
      <c r="I39" s="31" t="s">
        <v>17</v>
      </c>
      <c r="K39" s="24">
        <f t="shared" si="1"/>
        <v>35</v>
      </c>
    </row>
    <row r="40" spans="1:11" ht="19.5">
      <c r="A40" s="38" t="s">
        <v>109</v>
      </c>
      <c r="B40" s="50" t="s">
        <v>231</v>
      </c>
      <c r="C40" s="51">
        <v>39425</v>
      </c>
      <c r="D40" s="39">
        <v>41</v>
      </c>
      <c r="E40" s="36">
        <v>68</v>
      </c>
      <c r="F40" s="40">
        <v>58</v>
      </c>
      <c r="G40" s="22">
        <f>SUM(E40:F40)</f>
        <v>126</v>
      </c>
      <c r="H40" s="21">
        <f>SUM(G40-D40)</f>
        <v>85</v>
      </c>
    </row>
    <row r="41" spans="1:11" ht="20.25" thickBot="1">
      <c r="A41" s="281" t="s">
        <v>113</v>
      </c>
      <c r="B41" s="268" t="s">
        <v>234</v>
      </c>
      <c r="C41" s="269">
        <v>39869</v>
      </c>
      <c r="D41" s="282" t="s">
        <v>10</v>
      </c>
      <c r="E41" s="283" t="s">
        <v>10</v>
      </c>
      <c r="F41" s="284" t="s">
        <v>10</v>
      </c>
      <c r="G41" s="245" t="s">
        <v>10</v>
      </c>
      <c r="H41" s="262" t="s">
        <v>10</v>
      </c>
    </row>
  </sheetData>
  <sortState ref="A35:H41">
    <sortCondition ref="G35:G41"/>
    <sortCondition ref="F35:F41"/>
    <sortCondition ref="E35:E41"/>
  </sortState>
  <mergeCells count="8">
    <mergeCell ref="A33:H33"/>
    <mergeCell ref="A5:H5"/>
    <mergeCell ref="A7:H7"/>
    <mergeCell ref="A1:H1"/>
    <mergeCell ref="A2:H2"/>
    <mergeCell ref="A3:H3"/>
    <mergeCell ref="A4:H4"/>
    <mergeCell ref="A6:H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T22"/>
  <sheetViews>
    <sheetView zoomScale="70" zoomScaleNormal="70" workbookViewId="0">
      <selection sqref="A1:H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8" width="6.7109375" style="2" customWidth="1"/>
    <col min="9" max="16384" width="11.42578125" style="1"/>
  </cols>
  <sheetData>
    <row r="1" spans="1:20" ht="30.75">
      <c r="A1" s="187" t="str">
        <f>JUV!A1</f>
        <v>MIRAMAR</v>
      </c>
      <c r="B1" s="187"/>
      <c r="C1" s="187"/>
      <c r="D1" s="187"/>
      <c r="E1" s="187"/>
      <c r="F1" s="187"/>
      <c r="G1" s="187"/>
      <c r="H1" s="187"/>
    </row>
    <row r="2" spans="1:20" ht="23.25">
      <c r="A2" s="191" t="str">
        <f>JUV!A2</f>
        <v>LINKS</v>
      </c>
      <c r="B2" s="191"/>
      <c r="C2" s="191"/>
      <c r="D2" s="191"/>
      <c r="E2" s="191"/>
      <c r="F2" s="191"/>
      <c r="G2" s="191"/>
      <c r="H2" s="191"/>
    </row>
    <row r="3" spans="1:20" ht="19.5">
      <c r="A3" s="188" t="s">
        <v>7</v>
      </c>
      <c r="B3" s="188"/>
      <c r="C3" s="188"/>
      <c r="D3" s="188"/>
      <c r="E3" s="188"/>
      <c r="F3" s="188"/>
      <c r="G3" s="188"/>
      <c r="H3" s="188"/>
    </row>
    <row r="4" spans="1:20" ht="26.25">
      <c r="A4" s="189" t="s">
        <v>11</v>
      </c>
      <c r="B4" s="189"/>
      <c r="C4" s="189"/>
      <c r="D4" s="189"/>
      <c r="E4" s="189"/>
      <c r="F4" s="189"/>
      <c r="G4" s="189"/>
      <c r="H4" s="189"/>
    </row>
    <row r="5" spans="1:20" ht="19.5">
      <c r="A5" s="190" t="str">
        <f>JUV!A5</f>
        <v>DOS VUELTAS DE 9 HOYOS MEDAL PLAY</v>
      </c>
      <c r="B5" s="190"/>
      <c r="C5" s="190"/>
      <c r="D5" s="190"/>
      <c r="E5" s="190"/>
      <c r="F5" s="190"/>
      <c r="G5" s="190"/>
      <c r="H5" s="190"/>
    </row>
    <row r="6" spans="1:20" ht="19.5">
      <c r="A6" s="183" t="str">
        <f>JUV!A6</f>
        <v>DOMINGO 03 DE ABRIL DE 2022</v>
      </c>
      <c r="B6" s="183"/>
      <c r="C6" s="183"/>
      <c r="D6" s="183"/>
      <c r="E6" s="183"/>
      <c r="F6" s="183"/>
      <c r="G6" s="183"/>
      <c r="H6" s="183"/>
    </row>
    <row r="7" spans="1:20" ht="20.25" thickBot="1">
      <c r="A7" s="192"/>
      <c r="B7" s="192"/>
      <c r="C7" s="192"/>
      <c r="D7" s="192"/>
      <c r="E7" s="192"/>
      <c r="F7" s="192"/>
      <c r="G7" s="192"/>
      <c r="H7" s="192"/>
    </row>
    <row r="8" spans="1:20" ht="19.5" thickBot="1">
      <c r="A8" s="184" t="s">
        <v>42</v>
      </c>
      <c r="B8" s="185"/>
      <c r="C8" s="185"/>
      <c r="D8" s="185"/>
      <c r="E8" s="185"/>
      <c r="F8" s="185"/>
      <c r="G8" s="185"/>
      <c r="H8" s="186"/>
    </row>
    <row r="9" spans="1:20" s="88" customFormat="1" ht="20.25" thickBot="1">
      <c r="A9" s="4" t="s">
        <v>0</v>
      </c>
      <c r="B9" s="8" t="s">
        <v>9</v>
      </c>
      <c r="C9" s="8" t="s">
        <v>21</v>
      </c>
      <c r="D9" s="4" t="s">
        <v>1</v>
      </c>
      <c r="E9" s="4" t="s">
        <v>2</v>
      </c>
      <c r="F9" s="19" t="s">
        <v>3</v>
      </c>
      <c r="G9" s="18" t="s">
        <v>4</v>
      </c>
      <c r="H9" s="20" t="s">
        <v>5</v>
      </c>
      <c r="K9" s="61" t="s">
        <v>24</v>
      </c>
      <c r="N9" s="1"/>
      <c r="O9" s="1"/>
      <c r="P9" s="1"/>
      <c r="Q9" s="1"/>
      <c r="R9" s="1"/>
      <c r="S9" s="1"/>
      <c r="T9" s="1"/>
    </row>
    <row r="10" spans="1:20" s="3" customFormat="1" ht="20.25" thickBot="1">
      <c r="A10" s="38" t="s">
        <v>67</v>
      </c>
      <c r="B10" s="50" t="s">
        <v>235</v>
      </c>
      <c r="C10" s="51">
        <v>40007</v>
      </c>
      <c r="D10" s="39">
        <v>14</v>
      </c>
      <c r="E10" s="36">
        <v>46</v>
      </c>
      <c r="F10" s="40">
        <v>47</v>
      </c>
      <c r="G10" s="256">
        <f>SUM(E10:F10)</f>
        <v>93</v>
      </c>
      <c r="H10" s="21">
        <f t="shared" ref="H10:H16" si="0">SUM(G10-D10)</f>
        <v>79</v>
      </c>
      <c r="I10" s="27" t="s">
        <v>15</v>
      </c>
      <c r="K10" s="24">
        <f t="shared" ref="K10:K19" si="1">(F10-D10*0.5)</f>
        <v>40</v>
      </c>
      <c r="N10" s="1"/>
      <c r="O10" s="1"/>
      <c r="P10" s="1"/>
      <c r="Q10" s="1"/>
      <c r="R10" s="1"/>
      <c r="S10" s="1"/>
      <c r="T10" s="1"/>
    </row>
    <row r="11" spans="1:20" ht="20.25" thickBot="1">
      <c r="A11" s="38" t="s">
        <v>66</v>
      </c>
      <c r="B11" s="50" t="s">
        <v>236</v>
      </c>
      <c r="C11" s="51">
        <v>39819</v>
      </c>
      <c r="D11" s="39">
        <v>16</v>
      </c>
      <c r="E11" s="36">
        <v>45</v>
      </c>
      <c r="F11" s="40">
        <v>48</v>
      </c>
      <c r="G11" s="256">
        <f>SUM(E11:F11)</f>
        <v>93</v>
      </c>
      <c r="H11" s="21">
        <f t="shared" si="0"/>
        <v>77</v>
      </c>
      <c r="I11" s="27" t="s">
        <v>16</v>
      </c>
      <c r="K11" s="24">
        <f t="shared" si="1"/>
        <v>40</v>
      </c>
      <c r="M11" s="107"/>
      <c r="N11" s="107"/>
      <c r="O11" s="107"/>
      <c r="P11" s="107"/>
      <c r="Q11" s="107"/>
      <c r="R11" s="107"/>
    </row>
    <row r="12" spans="1:20" ht="20.25" thickBot="1">
      <c r="A12" s="38" t="s">
        <v>60</v>
      </c>
      <c r="B12" s="50" t="s">
        <v>235</v>
      </c>
      <c r="C12" s="51">
        <v>40437</v>
      </c>
      <c r="D12" s="39">
        <v>21</v>
      </c>
      <c r="E12" s="36">
        <v>48</v>
      </c>
      <c r="F12" s="40">
        <v>46</v>
      </c>
      <c r="G12" s="22">
        <f>SUM(E12:F12)</f>
        <v>94</v>
      </c>
      <c r="H12" s="273">
        <f t="shared" si="0"/>
        <v>73</v>
      </c>
      <c r="I12" s="31" t="s">
        <v>17</v>
      </c>
      <c r="K12" s="24">
        <f t="shared" si="1"/>
        <v>35.5</v>
      </c>
      <c r="M12" s="107"/>
      <c r="N12" s="107"/>
      <c r="O12" s="107"/>
      <c r="P12" s="107"/>
      <c r="Q12" s="107"/>
      <c r="R12" s="107"/>
    </row>
    <row r="13" spans="1:20" ht="19.5">
      <c r="A13" s="38" t="s">
        <v>61</v>
      </c>
      <c r="B13" s="50" t="s">
        <v>236</v>
      </c>
      <c r="C13" s="51">
        <v>39994</v>
      </c>
      <c r="D13" s="39">
        <v>21</v>
      </c>
      <c r="E13" s="36">
        <v>49</v>
      </c>
      <c r="F13" s="40">
        <v>48</v>
      </c>
      <c r="G13" s="22">
        <f>SUM(E13:F13)</f>
        <v>97</v>
      </c>
      <c r="H13" s="21">
        <f t="shared" si="0"/>
        <v>76</v>
      </c>
      <c r="K13" s="24">
        <f t="shared" si="1"/>
        <v>37.5</v>
      </c>
    </row>
    <row r="14" spans="1:20" ht="19.5">
      <c r="A14" s="38" t="s">
        <v>63</v>
      </c>
      <c r="B14" s="50" t="s">
        <v>235</v>
      </c>
      <c r="C14" s="51">
        <v>39914</v>
      </c>
      <c r="D14" s="39">
        <v>19</v>
      </c>
      <c r="E14" s="36">
        <v>52</v>
      </c>
      <c r="F14" s="40">
        <v>51</v>
      </c>
      <c r="G14" s="22">
        <f>SUM(E14:F14)</f>
        <v>103</v>
      </c>
      <c r="H14" s="21">
        <f t="shared" si="0"/>
        <v>84</v>
      </c>
      <c r="K14" s="24">
        <f t="shared" si="1"/>
        <v>41.5</v>
      </c>
    </row>
    <row r="15" spans="1:20" ht="19.5">
      <c r="A15" s="38" t="s">
        <v>59</v>
      </c>
      <c r="B15" s="50" t="s">
        <v>233</v>
      </c>
      <c r="C15" s="51">
        <v>40373</v>
      </c>
      <c r="D15" s="39">
        <v>23</v>
      </c>
      <c r="E15" s="36">
        <v>54</v>
      </c>
      <c r="F15" s="40">
        <v>51</v>
      </c>
      <c r="G15" s="22">
        <f>SUM(E15:F15)</f>
        <v>105</v>
      </c>
      <c r="H15" s="21">
        <f t="shared" si="0"/>
        <v>82</v>
      </c>
      <c r="K15" s="24">
        <f t="shared" si="1"/>
        <v>39.5</v>
      </c>
    </row>
    <row r="16" spans="1:20" ht="19.5">
      <c r="A16" s="38" t="s">
        <v>58</v>
      </c>
      <c r="B16" s="50" t="s">
        <v>233</v>
      </c>
      <c r="C16" s="51">
        <v>40532</v>
      </c>
      <c r="D16" s="39">
        <v>26</v>
      </c>
      <c r="E16" s="36">
        <v>52</v>
      </c>
      <c r="F16" s="40">
        <v>54</v>
      </c>
      <c r="G16" s="22">
        <f>SUM(E16:F16)</f>
        <v>106</v>
      </c>
      <c r="H16" s="21">
        <f t="shared" si="0"/>
        <v>80</v>
      </c>
      <c r="K16" s="24">
        <f t="shared" si="1"/>
        <v>41</v>
      </c>
    </row>
    <row r="17" spans="1:11" ht="20.25" thickBot="1">
      <c r="A17" s="38" t="s">
        <v>57</v>
      </c>
      <c r="B17" s="50" t="s">
        <v>232</v>
      </c>
      <c r="C17" s="51">
        <v>40430</v>
      </c>
      <c r="D17" s="39">
        <v>28</v>
      </c>
      <c r="E17" s="36">
        <v>60</v>
      </c>
      <c r="F17" s="40">
        <v>50</v>
      </c>
      <c r="G17" s="22">
        <f>SUM(E17:F17)</f>
        <v>110</v>
      </c>
      <c r="H17" s="21">
        <f>SUM(G17-D17)</f>
        <v>82</v>
      </c>
      <c r="K17" s="24">
        <f t="shared" si="1"/>
        <v>36</v>
      </c>
    </row>
    <row r="18" spans="1:11" ht="20.25" thickBot="1">
      <c r="A18" s="38" t="s">
        <v>53</v>
      </c>
      <c r="B18" s="50" t="s">
        <v>235</v>
      </c>
      <c r="C18" s="51">
        <v>39913</v>
      </c>
      <c r="D18" s="39">
        <v>39</v>
      </c>
      <c r="E18" s="36">
        <v>63</v>
      </c>
      <c r="F18" s="40">
        <v>51</v>
      </c>
      <c r="G18" s="22">
        <f>SUM(E18:F18)</f>
        <v>114</v>
      </c>
      <c r="H18" s="273">
        <f>SUM(G18-D18)</f>
        <v>75</v>
      </c>
      <c r="I18" s="31" t="s">
        <v>18</v>
      </c>
      <c r="K18" s="24">
        <f t="shared" si="1"/>
        <v>31.5</v>
      </c>
    </row>
    <row r="19" spans="1:11" ht="20.25" thickBot="1">
      <c r="A19" s="267" t="s">
        <v>65</v>
      </c>
      <c r="B19" s="268" t="s">
        <v>232</v>
      </c>
      <c r="C19" s="269">
        <v>39867</v>
      </c>
      <c r="D19" s="270">
        <v>17</v>
      </c>
      <c r="E19" s="247" t="s">
        <v>248</v>
      </c>
      <c r="F19" s="271" t="s">
        <v>249</v>
      </c>
      <c r="G19" s="250" t="s">
        <v>250</v>
      </c>
      <c r="H19" s="275" t="s">
        <v>10</v>
      </c>
    </row>
    <row r="22" spans="1:11">
      <c r="A22" s="1" t="s">
        <v>44</v>
      </c>
    </row>
  </sheetData>
  <sortState ref="A10:G19">
    <sortCondition ref="G10:G19"/>
    <sortCondition descending="1" ref="F10:F19"/>
    <sortCondition ref="E10:E19"/>
  </sortState>
  <mergeCells count="8">
    <mergeCell ref="A5:H5"/>
    <mergeCell ref="A8:H8"/>
    <mergeCell ref="A1:H1"/>
    <mergeCell ref="A2:H2"/>
    <mergeCell ref="A3:H3"/>
    <mergeCell ref="A4:H4"/>
    <mergeCell ref="A6:H6"/>
    <mergeCell ref="A7:H7"/>
  </mergeCells>
  <phoneticPr fontId="0" type="noConversion"/>
  <printOptions horizontalCentered="1" verticalCentered="1"/>
  <pageMargins left="0" right="0" top="0" bottom="0" header="0" footer="0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78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74" bestFit="1" customWidth="1"/>
    <col min="8" max="8" width="11.42578125" style="26"/>
    <col min="9" max="16384" width="11.42578125" style="1"/>
  </cols>
  <sheetData>
    <row r="1" spans="1:16" ht="30.75">
      <c r="A1" s="187" t="str">
        <f>JUV!A1</f>
        <v>MIRAMAR</v>
      </c>
      <c r="B1" s="187"/>
      <c r="C1" s="187"/>
      <c r="D1" s="187"/>
      <c r="E1" s="187"/>
      <c r="F1" s="187"/>
    </row>
    <row r="2" spans="1:16" ht="23.25">
      <c r="A2" s="191" t="str">
        <f>JUV!A2</f>
        <v>LINKS</v>
      </c>
      <c r="B2" s="191"/>
      <c r="C2" s="191"/>
      <c r="D2" s="191"/>
      <c r="E2" s="191"/>
      <c r="F2" s="191"/>
    </row>
    <row r="3" spans="1:16" ht="19.5">
      <c r="A3" s="188" t="s">
        <v>7</v>
      </c>
      <c r="B3" s="188"/>
      <c r="C3" s="188"/>
      <c r="D3" s="188"/>
      <c r="E3" s="188"/>
      <c r="F3" s="188"/>
    </row>
    <row r="4" spans="1:16" ht="26.25">
      <c r="A4" s="189" t="s">
        <v>12</v>
      </c>
      <c r="B4" s="189"/>
      <c r="C4" s="189"/>
      <c r="D4" s="189"/>
      <c r="E4" s="189"/>
      <c r="F4" s="189"/>
    </row>
    <row r="5" spans="1:16" ht="19.5">
      <c r="A5" s="190" t="s">
        <v>14</v>
      </c>
      <c r="B5" s="190"/>
      <c r="C5" s="190"/>
      <c r="D5" s="190"/>
      <c r="E5" s="190"/>
      <c r="F5" s="190"/>
    </row>
    <row r="6" spans="1:16" ht="19.5">
      <c r="A6" s="183" t="str">
        <f>JUV!A6</f>
        <v>DOMINGO 03 DE ABRIL DE 2022</v>
      </c>
      <c r="B6" s="183"/>
      <c r="C6" s="183"/>
      <c r="D6" s="183"/>
      <c r="E6" s="183"/>
      <c r="F6" s="183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193" t="s">
        <v>33</v>
      </c>
      <c r="B8" s="194"/>
      <c r="C8" s="194"/>
      <c r="D8" s="194"/>
      <c r="E8" s="194"/>
      <c r="F8" s="195"/>
    </row>
    <row r="9" spans="1:16" s="3" customFormat="1" ht="20.25" thickBot="1">
      <c r="A9" s="19" t="s">
        <v>0</v>
      </c>
      <c r="B9" s="66" t="s">
        <v>9</v>
      </c>
      <c r="C9" s="66" t="s">
        <v>21</v>
      </c>
      <c r="D9" s="67" t="s">
        <v>1</v>
      </c>
      <c r="E9" s="4" t="s">
        <v>4</v>
      </c>
      <c r="F9" s="4" t="s">
        <v>5</v>
      </c>
      <c r="G9" s="75"/>
      <c r="H9" s="26"/>
      <c r="K9" s="1"/>
      <c r="L9" s="1"/>
      <c r="M9" s="1"/>
      <c r="N9" s="1"/>
      <c r="O9" s="1"/>
      <c r="P9" s="1"/>
    </row>
    <row r="10" spans="1:16" ht="20.25" thickBot="1">
      <c r="A10" s="65" t="s">
        <v>213</v>
      </c>
      <c r="B10" s="36" t="s">
        <v>235</v>
      </c>
      <c r="C10" s="37">
        <v>40430</v>
      </c>
      <c r="D10" s="68">
        <v>0</v>
      </c>
      <c r="E10" s="256">
        <v>46</v>
      </c>
      <c r="F10" s="69">
        <f>(E10-D10)</f>
        <v>46</v>
      </c>
      <c r="G10" s="76" t="s">
        <v>26</v>
      </c>
      <c r="J10" s="57"/>
      <c r="K10" s="57"/>
      <c r="L10" s="57"/>
      <c r="M10" s="57"/>
    </row>
    <row r="11" spans="1:16" ht="20.25" thickBot="1">
      <c r="A11" s="65" t="s">
        <v>218</v>
      </c>
      <c r="B11" s="36" t="s">
        <v>234</v>
      </c>
      <c r="C11" s="37">
        <v>40175</v>
      </c>
      <c r="D11" s="68">
        <v>7</v>
      </c>
      <c r="E11" s="256">
        <v>47</v>
      </c>
      <c r="F11" s="69">
        <f>(E11-D11)</f>
        <v>40</v>
      </c>
      <c r="G11" s="76" t="s">
        <v>27</v>
      </c>
    </row>
    <row r="12" spans="1:16" ht="20.25" thickBot="1">
      <c r="A12" s="65" t="s">
        <v>216</v>
      </c>
      <c r="B12" s="36" t="s">
        <v>231</v>
      </c>
      <c r="C12" s="37">
        <v>40522</v>
      </c>
      <c r="D12" s="68">
        <v>11</v>
      </c>
      <c r="E12" s="22">
        <v>48</v>
      </c>
      <c r="F12" s="257">
        <f>(E12-D12)</f>
        <v>37</v>
      </c>
      <c r="G12" s="76" t="s">
        <v>17</v>
      </c>
    </row>
    <row r="13" spans="1:16" ht="19.5">
      <c r="A13" s="65" t="s">
        <v>214</v>
      </c>
      <c r="B13" s="36" t="s">
        <v>235</v>
      </c>
      <c r="C13" s="37">
        <v>40484</v>
      </c>
      <c r="D13" s="68">
        <v>0</v>
      </c>
      <c r="E13" s="22">
        <v>50</v>
      </c>
      <c r="F13" s="69">
        <f>(E13-D13)</f>
        <v>50</v>
      </c>
    </row>
    <row r="14" spans="1:16" ht="19.5">
      <c r="A14" s="65" t="s">
        <v>217</v>
      </c>
      <c r="B14" s="36" t="s">
        <v>240</v>
      </c>
      <c r="C14" s="37">
        <v>40518</v>
      </c>
      <c r="D14" s="68">
        <v>11</v>
      </c>
      <c r="E14" s="22">
        <v>52</v>
      </c>
      <c r="F14" s="69">
        <f>(E14-D14)</f>
        <v>41</v>
      </c>
    </row>
    <row r="15" spans="1:16" ht="19.5">
      <c r="A15" s="65" t="s">
        <v>215</v>
      </c>
      <c r="B15" s="36" t="s">
        <v>234</v>
      </c>
      <c r="C15" s="37">
        <v>40280</v>
      </c>
      <c r="D15" s="68">
        <v>14</v>
      </c>
      <c r="E15" s="22">
        <v>53</v>
      </c>
      <c r="F15" s="69">
        <f>(E15-D15)</f>
        <v>39</v>
      </c>
    </row>
    <row r="16" spans="1:16" ht="19.5">
      <c r="A16" s="65" t="s">
        <v>212</v>
      </c>
      <c r="B16" s="36" t="s">
        <v>237</v>
      </c>
      <c r="C16" s="37">
        <v>40451</v>
      </c>
      <c r="D16" s="68">
        <v>6</v>
      </c>
      <c r="E16" s="22">
        <v>62</v>
      </c>
      <c r="F16" s="69">
        <f>(E16-D16)</f>
        <v>56</v>
      </c>
    </row>
    <row r="17" spans="1:8" ht="19.5">
      <c r="A17" s="65" t="s">
        <v>209</v>
      </c>
      <c r="B17" s="36" t="s">
        <v>240</v>
      </c>
      <c r="C17" s="37">
        <v>40045</v>
      </c>
      <c r="D17" s="68">
        <v>20</v>
      </c>
      <c r="E17" s="22">
        <v>70</v>
      </c>
      <c r="F17" s="69">
        <f>(E17-D17)</f>
        <v>50</v>
      </c>
    </row>
    <row r="18" spans="1:8" ht="19.5">
      <c r="A18" s="65" t="s">
        <v>210</v>
      </c>
      <c r="B18" s="36" t="s">
        <v>234</v>
      </c>
      <c r="C18" s="37">
        <v>40216</v>
      </c>
      <c r="D18" s="68">
        <v>0</v>
      </c>
      <c r="E18" s="22">
        <v>71</v>
      </c>
      <c r="F18" s="69">
        <f>(E18-D18)</f>
        <v>71</v>
      </c>
    </row>
    <row r="19" spans="1:8" ht="19.5">
      <c r="A19" s="65" t="s">
        <v>211</v>
      </c>
      <c r="B19" s="36" t="s">
        <v>233</v>
      </c>
      <c r="C19" s="37">
        <v>40116</v>
      </c>
      <c r="D19" s="68">
        <v>20</v>
      </c>
      <c r="E19" s="22">
        <v>75</v>
      </c>
      <c r="F19" s="69">
        <f>(E19-D19)</f>
        <v>55</v>
      </c>
    </row>
    <row r="20" spans="1:8" ht="20.25" thickBot="1">
      <c r="A20" s="246" t="s">
        <v>208</v>
      </c>
      <c r="B20" s="247" t="s">
        <v>236</v>
      </c>
      <c r="C20" s="248">
        <v>39939</v>
      </c>
      <c r="D20" s="249">
        <v>0</v>
      </c>
      <c r="E20" s="250">
        <v>78</v>
      </c>
      <c r="F20" s="251">
        <f>(E20-D20)</f>
        <v>78</v>
      </c>
    </row>
    <row r="21" spans="1:8" ht="19.5" thickBot="1">
      <c r="B21" s="1"/>
      <c r="C21" s="1"/>
      <c r="D21" s="1"/>
      <c r="E21" s="1"/>
      <c r="F21" s="1"/>
      <c r="G21" s="1"/>
      <c r="H21" s="1"/>
    </row>
    <row r="22" spans="1:8" ht="20.25" thickBot="1">
      <c r="A22" s="180" t="s">
        <v>34</v>
      </c>
      <c r="B22" s="181"/>
      <c r="C22" s="181"/>
      <c r="D22" s="181"/>
      <c r="E22" s="181"/>
      <c r="F22" s="182"/>
    </row>
    <row r="23" spans="1:8" ht="20.25" thickBot="1">
      <c r="A23" s="19" t="s">
        <v>6</v>
      </c>
      <c r="B23" s="66" t="s">
        <v>9</v>
      </c>
      <c r="C23" s="66" t="s">
        <v>21</v>
      </c>
      <c r="D23" s="67" t="s">
        <v>1</v>
      </c>
      <c r="E23" s="4" t="s">
        <v>4</v>
      </c>
      <c r="F23" s="4" t="s">
        <v>5</v>
      </c>
    </row>
    <row r="24" spans="1:8" ht="20.25" thickBot="1">
      <c r="A24" s="65" t="s">
        <v>220</v>
      </c>
      <c r="B24" s="36" t="s">
        <v>231</v>
      </c>
      <c r="C24" s="37">
        <v>40415</v>
      </c>
      <c r="D24" s="68">
        <v>22</v>
      </c>
      <c r="E24" s="256">
        <v>60</v>
      </c>
      <c r="F24" s="69">
        <f>(E24-D24)</f>
        <v>38</v>
      </c>
      <c r="G24" s="76" t="s">
        <v>26</v>
      </c>
    </row>
    <row r="25" spans="1:8" ht="20.25" thickBot="1">
      <c r="A25" s="65" t="s">
        <v>222</v>
      </c>
      <c r="B25" s="36" t="s">
        <v>233</v>
      </c>
      <c r="C25" s="37">
        <v>39853</v>
      </c>
      <c r="D25" s="68">
        <v>27</v>
      </c>
      <c r="E25" s="256">
        <v>64</v>
      </c>
      <c r="F25" s="69">
        <f>(E25-D25)</f>
        <v>37</v>
      </c>
      <c r="G25" s="76" t="s">
        <v>27</v>
      </c>
    </row>
    <row r="26" spans="1:8" ht="20.25" thickBot="1">
      <c r="A26" s="65" t="s">
        <v>219</v>
      </c>
      <c r="B26" s="36" t="s">
        <v>237</v>
      </c>
      <c r="C26" s="37">
        <v>40267</v>
      </c>
      <c r="D26" s="68">
        <v>28</v>
      </c>
      <c r="E26" s="22">
        <v>75</v>
      </c>
      <c r="F26" s="257">
        <f>(E26-D26)</f>
        <v>47</v>
      </c>
      <c r="G26" s="76" t="s">
        <v>17</v>
      </c>
    </row>
    <row r="27" spans="1:8" ht="20.25" thickBot="1">
      <c r="A27" s="246" t="s">
        <v>221</v>
      </c>
      <c r="B27" s="247" t="s">
        <v>235</v>
      </c>
      <c r="C27" s="248">
        <v>40470</v>
      </c>
      <c r="D27" s="249" t="s">
        <v>247</v>
      </c>
      <c r="E27" s="250" t="s">
        <v>245</v>
      </c>
      <c r="F27" s="255" t="s">
        <v>10</v>
      </c>
    </row>
    <row r="28" spans="1:8">
      <c r="F28" s="1"/>
    </row>
    <row r="29" spans="1:8">
      <c r="F29" s="1"/>
    </row>
    <row r="30" spans="1:8">
      <c r="F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</sheetData>
  <sortState ref="A24:F26">
    <sortCondition ref="E24:E26"/>
  </sortState>
  <mergeCells count="8">
    <mergeCell ref="A22:F22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W182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74" customWidth="1"/>
    <col min="8" max="8" width="11.42578125" style="26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0" style="1" hidden="1" customWidth="1"/>
    <col min="24" max="16384" width="11.42578125" style="1"/>
  </cols>
  <sheetData>
    <row r="1" spans="1:23" ht="30.75">
      <c r="A1" s="187" t="str">
        <f>JUV!A1</f>
        <v>MIRAMAR</v>
      </c>
      <c r="B1" s="187"/>
      <c r="C1" s="187"/>
      <c r="D1" s="187"/>
      <c r="E1" s="187"/>
      <c r="F1" s="187"/>
    </row>
    <row r="2" spans="1:23" ht="23.25">
      <c r="A2" s="191" t="str">
        <f>JUV!A2</f>
        <v>LINKS</v>
      </c>
      <c r="B2" s="191"/>
      <c r="C2" s="191"/>
      <c r="D2" s="191"/>
      <c r="E2" s="191"/>
      <c r="F2" s="191"/>
    </row>
    <row r="3" spans="1:23" ht="19.5">
      <c r="A3" s="188" t="s">
        <v>7</v>
      </c>
      <c r="B3" s="188"/>
      <c r="C3" s="188"/>
      <c r="D3" s="188"/>
      <c r="E3" s="188"/>
      <c r="F3" s="188"/>
    </row>
    <row r="4" spans="1:23" ht="26.25">
      <c r="A4" s="189" t="s">
        <v>12</v>
      </c>
      <c r="B4" s="189"/>
      <c r="C4" s="189"/>
      <c r="D4" s="189"/>
      <c r="E4" s="189"/>
      <c r="F4" s="189"/>
    </row>
    <row r="5" spans="1:23" ht="19.5">
      <c r="A5" s="190" t="s">
        <v>14</v>
      </c>
      <c r="B5" s="190"/>
      <c r="C5" s="190"/>
      <c r="D5" s="190"/>
      <c r="E5" s="190"/>
      <c r="F5" s="190"/>
    </row>
    <row r="6" spans="1:23" ht="19.5">
      <c r="A6" s="183" t="str">
        <f>JUV!A6</f>
        <v>DOMINGO 03 DE ABRIL DE 2022</v>
      </c>
      <c r="B6" s="183"/>
      <c r="C6" s="183"/>
      <c r="D6" s="183"/>
      <c r="E6" s="183"/>
      <c r="F6" s="183"/>
    </row>
    <row r="7" spans="1:23" ht="20.25" thickBot="1">
      <c r="A7" s="10"/>
      <c r="B7" s="10"/>
      <c r="C7" s="10"/>
      <c r="D7" s="10"/>
      <c r="E7" s="10"/>
      <c r="F7" s="10"/>
    </row>
    <row r="8" spans="1:23" ht="20.25" thickBot="1">
      <c r="A8" s="193" t="s">
        <v>35</v>
      </c>
      <c r="B8" s="194"/>
      <c r="C8" s="194"/>
      <c r="D8" s="194"/>
      <c r="E8" s="194"/>
      <c r="F8" s="195"/>
    </row>
    <row r="9" spans="1:23" s="62" customFormat="1" ht="20.25" thickBot="1">
      <c r="A9" s="19" t="s">
        <v>0</v>
      </c>
      <c r="B9" s="66" t="s">
        <v>9</v>
      </c>
      <c r="C9" s="66" t="s">
        <v>21</v>
      </c>
      <c r="D9" s="67" t="s">
        <v>1</v>
      </c>
      <c r="E9" s="4" t="s">
        <v>4</v>
      </c>
      <c r="F9" s="4" t="s">
        <v>5</v>
      </c>
      <c r="G9" s="75"/>
      <c r="H9" s="26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</row>
    <row r="10" spans="1:23" ht="18" customHeight="1" thickBot="1">
      <c r="A10" s="65" t="s">
        <v>148</v>
      </c>
      <c r="B10" s="36" t="s">
        <v>232</v>
      </c>
      <c r="C10" s="37">
        <v>40766</v>
      </c>
      <c r="D10" s="68">
        <v>6</v>
      </c>
      <c r="E10" s="256">
        <v>42</v>
      </c>
      <c r="F10" s="69">
        <f>(E10-D10)</f>
        <v>36</v>
      </c>
      <c r="G10" s="78" t="s">
        <v>26</v>
      </c>
      <c r="J10" s="79"/>
      <c r="K10" s="196" t="s">
        <v>29</v>
      </c>
      <c r="L10" s="196"/>
      <c r="M10" s="196"/>
      <c r="N10" s="196"/>
      <c r="O10" s="196"/>
      <c r="P10" s="196"/>
      <c r="Q10" s="196"/>
      <c r="R10" s="196"/>
      <c r="S10" s="196"/>
      <c r="T10" s="79"/>
      <c r="U10" s="79"/>
      <c r="V10" s="79"/>
      <c r="W10" s="79"/>
    </row>
    <row r="11" spans="1:23" ht="18" customHeight="1" thickBot="1">
      <c r="A11" s="65" t="s">
        <v>252</v>
      </c>
      <c r="B11" s="36" t="s">
        <v>235</v>
      </c>
      <c r="C11" s="37">
        <v>40952</v>
      </c>
      <c r="D11" s="68">
        <v>7</v>
      </c>
      <c r="E11" s="256">
        <v>44</v>
      </c>
      <c r="F11" s="69">
        <f>(E11-D11)</f>
        <v>37</v>
      </c>
      <c r="G11" s="76" t="s">
        <v>27</v>
      </c>
      <c r="J11" s="80" t="s">
        <v>0</v>
      </c>
      <c r="K11" s="80">
        <v>1</v>
      </c>
      <c r="L11" s="80">
        <v>2</v>
      </c>
      <c r="M11" s="80">
        <v>3</v>
      </c>
      <c r="N11" s="80">
        <v>4</v>
      </c>
      <c r="O11" s="80">
        <v>5</v>
      </c>
      <c r="P11" s="80">
        <v>6</v>
      </c>
      <c r="Q11" s="80">
        <v>7</v>
      </c>
      <c r="R11" s="80">
        <v>8</v>
      </c>
      <c r="S11" s="80">
        <v>9</v>
      </c>
      <c r="T11" s="81" t="s">
        <v>28</v>
      </c>
      <c r="U11" s="80" t="s">
        <v>4</v>
      </c>
      <c r="V11" s="80" t="s">
        <v>30</v>
      </c>
      <c r="W11" s="80" t="s">
        <v>31</v>
      </c>
    </row>
    <row r="12" spans="1:23" ht="18" customHeight="1" thickBot="1">
      <c r="A12" s="65" t="s">
        <v>253</v>
      </c>
      <c r="B12" s="36" t="s">
        <v>240</v>
      </c>
      <c r="C12" s="37">
        <v>41139</v>
      </c>
      <c r="D12" s="68">
        <v>8</v>
      </c>
      <c r="E12" s="22">
        <v>44</v>
      </c>
      <c r="F12" s="257">
        <f>(E12-D12)</f>
        <v>36</v>
      </c>
      <c r="G12" s="76" t="s">
        <v>17</v>
      </c>
      <c r="J12" s="82"/>
      <c r="K12" s="83"/>
      <c r="L12" s="83"/>
      <c r="M12" s="83"/>
      <c r="N12" s="84"/>
      <c r="O12" s="84"/>
      <c r="P12" s="84"/>
      <c r="Q12" s="84"/>
      <c r="R12" s="84"/>
      <c r="S12" s="84"/>
      <c r="T12" s="85"/>
      <c r="U12" s="83">
        <f>T12</f>
        <v>0</v>
      </c>
      <c r="V12" s="84">
        <f>SUM(N12:S12)-D12*0.6</f>
        <v>-4.8</v>
      </c>
      <c r="W12" s="83">
        <f>SUM(Q12:S12)-D12*0.3</f>
        <v>-2.4</v>
      </c>
    </row>
    <row r="13" spans="1:23" ht="18" customHeight="1">
      <c r="A13" s="65" t="s">
        <v>145</v>
      </c>
      <c r="B13" s="36" t="s">
        <v>231</v>
      </c>
      <c r="C13" s="37">
        <v>41123</v>
      </c>
      <c r="D13" s="68">
        <v>9</v>
      </c>
      <c r="E13" s="22">
        <v>46</v>
      </c>
      <c r="F13" s="69">
        <f>(E13-D13)</f>
        <v>37</v>
      </c>
      <c r="J13" s="82"/>
      <c r="K13" s="83"/>
      <c r="L13" s="83"/>
      <c r="M13" s="83"/>
      <c r="N13" s="84"/>
      <c r="O13" s="84"/>
      <c r="P13" s="84"/>
      <c r="Q13" s="84"/>
      <c r="R13" s="84"/>
      <c r="S13" s="84"/>
      <c r="T13" s="85"/>
      <c r="U13" s="83">
        <f>T13</f>
        <v>0</v>
      </c>
      <c r="V13" s="84">
        <f>SUM(N13:S13)-D13*0.6</f>
        <v>-5.3999999999999995</v>
      </c>
      <c r="W13" s="83">
        <f>SUM(Q13:S13)-D13*0.3</f>
        <v>-2.6999999999999997</v>
      </c>
    </row>
    <row r="14" spans="1:23" ht="18" customHeight="1">
      <c r="A14" s="65" t="s">
        <v>140</v>
      </c>
      <c r="B14" s="36" t="s">
        <v>235</v>
      </c>
      <c r="C14" s="37">
        <v>40791</v>
      </c>
      <c r="D14" s="68">
        <v>11</v>
      </c>
      <c r="E14" s="22">
        <v>50</v>
      </c>
      <c r="F14" s="69">
        <f>(E14-D14)</f>
        <v>39</v>
      </c>
      <c r="G14" s="87"/>
    </row>
    <row r="15" spans="1:23" ht="18" customHeight="1">
      <c r="A15" s="65" t="s">
        <v>138</v>
      </c>
      <c r="B15" s="36" t="s">
        <v>240</v>
      </c>
      <c r="C15" s="37">
        <v>40786</v>
      </c>
      <c r="D15" s="68">
        <v>13</v>
      </c>
      <c r="E15" s="22">
        <v>50</v>
      </c>
      <c r="F15" s="69">
        <f>(E15-D15)</f>
        <v>37</v>
      </c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</row>
    <row r="16" spans="1:23" ht="18" customHeight="1">
      <c r="A16" s="65" t="s">
        <v>137</v>
      </c>
      <c r="B16" s="36" t="s">
        <v>235</v>
      </c>
      <c r="C16" s="37">
        <v>41031</v>
      </c>
      <c r="D16" s="68">
        <v>0</v>
      </c>
      <c r="E16" s="22">
        <v>52</v>
      </c>
      <c r="F16" s="69">
        <f>(E16-D16)</f>
        <v>52</v>
      </c>
      <c r="G16" s="87"/>
    </row>
    <row r="17" spans="1:7" ht="18" customHeight="1">
      <c r="A17" s="65" t="s">
        <v>146</v>
      </c>
      <c r="B17" s="36" t="s">
        <v>233</v>
      </c>
      <c r="C17" s="37">
        <v>41174</v>
      </c>
      <c r="D17" s="68">
        <v>10</v>
      </c>
      <c r="E17" s="22">
        <v>54</v>
      </c>
      <c r="F17" s="69">
        <f>(E17-D17)</f>
        <v>44</v>
      </c>
      <c r="G17" s="87"/>
    </row>
    <row r="18" spans="1:7" ht="18" customHeight="1">
      <c r="A18" s="65" t="s">
        <v>143</v>
      </c>
      <c r="B18" s="36" t="s">
        <v>232</v>
      </c>
      <c r="C18" s="37">
        <v>40558</v>
      </c>
      <c r="D18" s="68">
        <v>11</v>
      </c>
      <c r="E18" s="22">
        <v>55</v>
      </c>
      <c r="F18" s="69">
        <f>(E18-D18)</f>
        <v>44</v>
      </c>
      <c r="G18" s="87"/>
    </row>
    <row r="19" spans="1:7" ht="18" customHeight="1">
      <c r="A19" s="65" t="s">
        <v>141</v>
      </c>
      <c r="B19" s="36" t="s">
        <v>235</v>
      </c>
      <c r="C19" s="37">
        <v>41012</v>
      </c>
      <c r="D19" s="68">
        <v>10</v>
      </c>
      <c r="E19" s="22">
        <v>56</v>
      </c>
      <c r="F19" s="69">
        <f>(E19-D19)</f>
        <v>46</v>
      </c>
      <c r="G19" s="87"/>
    </row>
    <row r="20" spans="1:7" ht="18" customHeight="1">
      <c r="A20" s="65" t="s">
        <v>142</v>
      </c>
      <c r="B20" s="36" t="s">
        <v>232</v>
      </c>
      <c r="C20" s="37">
        <v>41137</v>
      </c>
      <c r="D20" s="68">
        <v>11</v>
      </c>
      <c r="E20" s="22">
        <v>57</v>
      </c>
      <c r="F20" s="69">
        <f>(E20-D20)</f>
        <v>46</v>
      </c>
      <c r="G20" s="87"/>
    </row>
    <row r="21" spans="1:7" ht="18" customHeight="1">
      <c r="A21" s="65" t="s">
        <v>134</v>
      </c>
      <c r="B21" s="36" t="s">
        <v>235</v>
      </c>
      <c r="C21" s="37">
        <v>40971</v>
      </c>
      <c r="D21" s="68">
        <v>0</v>
      </c>
      <c r="E21" s="22">
        <v>58</v>
      </c>
      <c r="F21" s="69">
        <f>(E21-D21)</f>
        <v>58</v>
      </c>
      <c r="G21" s="87"/>
    </row>
    <row r="22" spans="1:7" ht="18" customHeight="1">
      <c r="A22" s="65" t="s">
        <v>127</v>
      </c>
      <c r="B22" s="36" t="s">
        <v>235</v>
      </c>
      <c r="C22" s="37">
        <v>41025</v>
      </c>
      <c r="D22" s="68">
        <v>0</v>
      </c>
      <c r="E22" s="22">
        <v>65</v>
      </c>
      <c r="F22" s="69">
        <f>(E22-D22)</f>
        <v>65</v>
      </c>
      <c r="G22" s="87"/>
    </row>
    <row r="23" spans="1:7" ht="18" customHeight="1">
      <c r="A23" s="65" t="s">
        <v>132</v>
      </c>
      <c r="B23" s="36" t="s">
        <v>234</v>
      </c>
      <c r="C23" s="37">
        <v>40906</v>
      </c>
      <c r="D23" s="68">
        <v>0</v>
      </c>
      <c r="E23" s="22">
        <v>68</v>
      </c>
      <c r="F23" s="69">
        <f>(E23-D23)</f>
        <v>68</v>
      </c>
      <c r="G23" s="87"/>
    </row>
    <row r="24" spans="1:7" ht="18" customHeight="1">
      <c r="A24" s="65" t="s">
        <v>129</v>
      </c>
      <c r="B24" s="36" t="s">
        <v>233</v>
      </c>
      <c r="C24" s="37">
        <v>40614</v>
      </c>
      <c r="D24" s="68">
        <v>20</v>
      </c>
      <c r="E24" s="22">
        <v>69</v>
      </c>
      <c r="F24" s="69">
        <f>(E24-D24)</f>
        <v>49</v>
      </c>
      <c r="G24" s="87"/>
    </row>
    <row r="25" spans="1:7" ht="18" customHeight="1">
      <c r="A25" s="65" t="s">
        <v>133</v>
      </c>
      <c r="B25" s="36" t="s">
        <v>235</v>
      </c>
      <c r="C25" s="37">
        <v>41163</v>
      </c>
      <c r="D25" s="68">
        <v>20</v>
      </c>
      <c r="E25" s="22">
        <v>70</v>
      </c>
      <c r="F25" s="69">
        <f>(E25-D25)</f>
        <v>50</v>
      </c>
      <c r="G25" s="87"/>
    </row>
    <row r="26" spans="1:7" ht="18" customHeight="1">
      <c r="A26" s="65" t="s">
        <v>136</v>
      </c>
      <c r="B26" s="36" t="s">
        <v>237</v>
      </c>
      <c r="C26" s="37">
        <v>40954</v>
      </c>
      <c r="D26" s="68">
        <v>20</v>
      </c>
      <c r="E26" s="22">
        <v>71</v>
      </c>
      <c r="F26" s="69">
        <f>(E26-D26)</f>
        <v>51</v>
      </c>
      <c r="G26" s="87"/>
    </row>
    <row r="27" spans="1:7" ht="18" customHeight="1">
      <c r="A27" s="65" t="s">
        <v>135</v>
      </c>
      <c r="B27" s="36" t="s">
        <v>233</v>
      </c>
      <c r="C27" s="37">
        <v>41016</v>
      </c>
      <c r="D27" s="68">
        <v>20</v>
      </c>
      <c r="E27" s="22">
        <v>71</v>
      </c>
      <c r="F27" s="69">
        <f>(E27-D27)</f>
        <v>51</v>
      </c>
      <c r="G27" s="87"/>
    </row>
    <row r="28" spans="1:7" ht="18" customHeight="1">
      <c r="A28" s="65" t="s">
        <v>131</v>
      </c>
      <c r="B28" s="36" t="s">
        <v>242</v>
      </c>
      <c r="C28" s="37">
        <v>41068</v>
      </c>
      <c r="D28" s="68">
        <v>20</v>
      </c>
      <c r="E28" s="22">
        <v>71</v>
      </c>
      <c r="F28" s="69">
        <f>(E28-D28)</f>
        <v>51</v>
      </c>
      <c r="G28" s="87"/>
    </row>
    <row r="29" spans="1:7" ht="18" customHeight="1">
      <c r="A29" s="65" t="s">
        <v>130</v>
      </c>
      <c r="B29" s="36" t="s">
        <v>235</v>
      </c>
      <c r="C29" s="37">
        <v>41184</v>
      </c>
      <c r="D29" s="68">
        <v>20</v>
      </c>
      <c r="E29" s="22">
        <v>72</v>
      </c>
      <c r="F29" s="69">
        <f>(E29-D29)</f>
        <v>52</v>
      </c>
      <c r="G29" s="87"/>
    </row>
    <row r="30" spans="1:7" ht="18" customHeight="1">
      <c r="A30" s="65" t="s">
        <v>128</v>
      </c>
      <c r="B30" s="36" t="s">
        <v>234</v>
      </c>
      <c r="C30" s="37">
        <v>40634</v>
      </c>
      <c r="D30" s="68">
        <v>0</v>
      </c>
      <c r="E30" s="22">
        <v>76</v>
      </c>
      <c r="F30" s="69">
        <f>(E30-D30)</f>
        <v>76</v>
      </c>
      <c r="G30" s="87"/>
    </row>
    <row r="31" spans="1:7" ht="18" customHeight="1">
      <c r="A31" s="65" t="s">
        <v>139</v>
      </c>
      <c r="B31" s="36" t="s">
        <v>233</v>
      </c>
      <c r="C31" s="37">
        <v>41201</v>
      </c>
      <c r="D31" s="68">
        <v>20</v>
      </c>
      <c r="E31" s="22">
        <v>77</v>
      </c>
      <c r="F31" s="69">
        <f>(E31-D31)</f>
        <v>57</v>
      </c>
      <c r="G31" s="87"/>
    </row>
    <row r="32" spans="1:7" ht="18" customHeight="1" thickBot="1">
      <c r="A32" s="246" t="s">
        <v>199</v>
      </c>
      <c r="B32" s="247" t="s">
        <v>235</v>
      </c>
      <c r="C32" s="248">
        <v>41184</v>
      </c>
      <c r="D32" s="249">
        <v>0</v>
      </c>
      <c r="E32" s="250">
        <v>83</v>
      </c>
      <c r="F32" s="251">
        <f>(E32-D32)</f>
        <v>83</v>
      </c>
      <c r="G32" s="87"/>
    </row>
    <row r="33" spans="1:10" ht="19.5" thickBot="1">
      <c r="B33" s="1"/>
      <c r="C33" s="1"/>
      <c r="D33" s="1"/>
      <c r="E33" s="1"/>
      <c r="F33" s="1"/>
      <c r="H33" s="1"/>
      <c r="J33"/>
    </row>
    <row r="34" spans="1:10" ht="20.25" thickBot="1">
      <c r="A34" s="180" t="s">
        <v>36</v>
      </c>
      <c r="B34" s="181"/>
      <c r="C34" s="181"/>
      <c r="D34" s="181"/>
      <c r="E34" s="181"/>
      <c r="F34" s="182"/>
      <c r="J34"/>
    </row>
    <row r="35" spans="1:10" ht="20.25" thickBot="1">
      <c r="A35" s="19" t="s">
        <v>0</v>
      </c>
      <c r="B35" s="66" t="s">
        <v>9</v>
      </c>
      <c r="C35" s="66" t="s">
        <v>21</v>
      </c>
      <c r="D35" s="67" t="s">
        <v>1</v>
      </c>
      <c r="E35" s="4" t="s">
        <v>4</v>
      </c>
      <c r="F35" s="4" t="s">
        <v>5</v>
      </c>
      <c r="J35"/>
    </row>
    <row r="36" spans="1:10" ht="18" customHeight="1" thickBot="1">
      <c r="A36" s="65" t="s">
        <v>156</v>
      </c>
      <c r="B36" s="36" t="s">
        <v>231</v>
      </c>
      <c r="C36" s="37">
        <v>40616</v>
      </c>
      <c r="D36" s="68">
        <v>15</v>
      </c>
      <c r="E36" s="256">
        <v>48</v>
      </c>
      <c r="F36" s="69">
        <f>(E36-D36)</f>
        <v>33</v>
      </c>
      <c r="G36" s="76" t="s">
        <v>26</v>
      </c>
      <c r="J36"/>
    </row>
    <row r="37" spans="1:10" ht="18" customHeight="1" thickBot="1">
      <c r="A37" s="65" t="s">
        <v>243</v>
      </c>
      <c r="B37" s="36" t="s">
        <v>235</v>
      </c>
      <c r="C37" s="37">
        <v>40917</v>
      </c>
      <c r="D37" s="68">
        <v>14</v>
      </c>
      <c r="E37" s="256">
        <v>51</v>
      </c>
      <c r="F37" s="69">
        <f>(E37-D37)</f>
        <v>37</v>
      </c>
      <c r="G37" s="76" t="s">
        <v>27</v>
      </c>
      <c r="J37"/>
    </row>
    <row r="38" spans="1:10" ht="18" customHeight="1" thickBot="1">
      <c r="A38" s="65" t="s">
        <v>149</v>
      </c>
      <c r="B38" s="36" t="s">
        <v>235</v>
      </c>
      <c r="C38" s="37">
        <v>41082</v>
      </c>
      <c r="D38" s="68">
        <v>24</v>
      </c>
      <c r="E38" s="22">
        <v>55</v>
      </c>
      <c r="F38" s="257">
        <f>(E38-D38)</f>
        <v>31</v>
      </c>
      <c r="G38" s="76" t="s">
        <v>17</v>
      </c>
    </row>
    <row r="39" spans="1:10" ht="18" customHeight="1">
      <c r="A39" s="65" t="s">
        <v>152</v>
      </c>
      <c r="B39" s="36" t="s">
        <v>231</v>
      </c>
      <c r="C39" s="37">
        <v>41073</v>
      </c>
      <c r="D39" s="68">
        <v>24</v>
      </c>
      <c r="E39" s="22">
        <v>58</v>
      </c>
      <c r="F39" s="69">
        <f>(E39-D39)</f>
        <v>34</v>
      </c>
      <c r="J39"/>
    </row>
    <row r="40" spans="1:10" ht="18" customHeight="1">
      <c r="A40" s="65" t="s">
        <v>153</v>
      </c>
      <c r="B40" s="36" t="s">
        <v>237</v>
      </c>
      <c r="C40" s="37">
        <v>40825</v>
      </c>
      <c r="D40" s="68">
        <v>22</v>
      </c>
      <c r="E40" s="22">
        <v>59</v>
      </c>
      <c r="F40" s="69">
        <f>(E40-D40)</f>
        <v>37</v>
      </c>
      <c r="J40"/>
    </row>
    <row r="41" spans="1:10" ht="18" customHeight="1">
      <c r="A41" s="65" t="s">
        <v>151</v>
      </c>
      <c r="B41" s="36" t="s">
        <v>236</v>
      </c>
      <c r="C41" s="37">
        <v>41129</v>
      </c>
      <c r="D41" s="68">
        <v>23</v>
      </c>
      <c r="E41" s="22">
        <v>60</v>
      </c>
      <c r="F41" s="69">
        <f>(E41-D41)</f>
        <v>37</v>
      </c>
      <c r="J41"/>
    </row>
    <row r="42" spans="1:10" ht="18" customHeight="1">
      <c r="A42" s="65" t="s">
        <v>154</v>
      </c>
      <c r="B42" s="36" t="s">
        <v>234</v>
      </c>
      <c r="C42" s="37">
        <v>40984</v>
      </c>
      <c r="D42" s="68">
        <v>15</v>
      </c>
      <c r="E42" s="22">
        <v>61</v>
      </c>
      <c r="F42" s="69">
        <f>(E42-D42)</f>
        <v>46</v>
      </c>
      <c r="J42"/>
    </row>
    <row r="43" spans="1:10" ht="18" customHeight="1">
      <c r="A43" s="65" t="s">
        <v>155</v>
      </c>
      <c r="B43" s="36" t="s">
        <v>231</v>
      </c>
      <c r="C43" s="37">
        <v>41055</v>
      </c>
      <c r="D43" s="68">
        <v>18</v>
      </c>
      <c r="E43" s="22">
        <v>69</v>
      </c>
      <c r="F43" s="69">
        <f>(E43-D43)</f>
        <v>51</v>
      </c>
      <c r="J43"/>
    </row>
    <row r="44" spans="1:10" ht="18" customHeight="1" thickBot="1">
      <c r="A44" s="246" t="s">
        <v>150</v>
      </c>
      <c r="B44" s="247" t="s">
        <v>235</v>
      </c>
      <c r="C44" s="248">
        <v>40909</v>
      </c>
      <c r="D44" s="249">
        <v>0</v>
      </c>
      <c r="E44" s="250">
        <v>77</v>
      </c>
      <c r="F44" s="251">
        <f>(E44-D44)</f>
        <v>77</v>
      </c>
      <c r="J44"/>
    </row>
    <row r="45" spans="1:10">
      <c r="F45" s="1"/>
      <c r="J45"/>
    </row>
    <row r="46" spans="1:10">
      <c r="F46" s="1"/>
      <c r="J46"/>
    </row>
    <row r="47" spans="1:10">
      <c r="F47" s="1"/>
      <c r="J47"/>
    </row>
    <row r="48" spans="1:10">
      <c r="F48" s="1"/>
      <c r="J48"/>
    </row>
    <row r="49" spans="6:10">
      <c r="F49" s="1"/>
      <c r="J49"/>
    </row>
    <row r="50" spans="6:10">
      <c r="F50" s="1"/>
    </row>
    <row r="51" spans="6:10">
      <c r="F51" s="1"/>
    </row>
    <row r="52" spans="6:10">
      <c r="F52" s="1"/>
    </row>
    <row r="53" spans="6:10">
      <c r="F53" s="1"/>
    </row>
    <row r="54" spans="6:10">
      <c r="F54" s="1"/>
    </row>
    <row r="55" spans="6:10">
      <c r="F55" s="1"/>
    </row>
    <row r="56" spans="6:10">
      <c r="F56" s="1"/>
    </row>
    <row r="57" spans="6:10">
      <c r="F57" s="1"/>
    </row>
    <row r="58" spans="6:10">
      <c r="F58" s="1"/>
    </row>
    <row r="59" spans="6:10">
      <c r="F59" s="1"/>
    </row>
    <row r="60" spans="6:10">
      <c r="F60" s="1"/>
    </row>
    <row r="61" spans="6:10">
      <c r="F61" s="1"/>
    </row>
    <row r="62" spans="6:10">
      <c r="F62" s="1"/>
    </row>
    <row r="63" spans="6:10">
      <c r="F63" s="1"/>
    </row>
    <row r="64" spans="6:10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  <row r="133" spans="6:6">
      <c r="F133" s="1"/>
    </row>
    <row r="134" spans="6:6">
      <c r="F134" s="1"/>
    </row>
    <row r="135" spans="6:6">
      <c r="F135" s="1"/>
    </row>
    <row r="136" spans="6:6">
      <c r="F136" s="1"/>
    </row>
    <row r="137" spans="6:6">
      <c r="F137" s="1"/>
    </row>
    <row r="138" spans="6:6">
      <c r="F138" s="1"/>
    </row>
    <row r="139" spans="6:6">
      <c r="F139" s="1"/>
    </row>
    <row r="140" spans="6:6">
      <c r="F140" s="1"/>
    </row>
    <row r="141" spans="6:6">
      <c r="F141" s="1"/>
    </row>
    <row r="142" spans="6:6">
      <c r="F142" s="1"/>
    </row>
    <row r="143" spans="6:6">
      <c r="F143" s="1"/>
    </row>
    <row r="144" spans="6:6">
      <c r="F144" s="1"/>
    </row>
    <row r="145" spans="6:6">
      <c r="F145" s="1"/>
    </row>
    <row r="146" spans="6:6">
      <c r="F146" s="1"/>
    </row>
    <row r="147" spans="6:6">
      <c r="F147" s="1"/>
    </row>
    <row r="148" spans="6:6">
      <c r="F148" s="1"/>
    </row>
    <row r="149" spans="6:6">
      <c r="F149" s="1"/>
    </row>
    <row r="150" spans="6:6">
      <c r="F150" s="1"/>
    </row>
    <row r="151" spans="6:6">
      <c r="F151" s="1"/>
    </row>
    <row r="152" spans="6:6">
      <c r="F152" s="1"/>
    </row>
    <row r="153" spans="6:6">
      <c r="F153" s="1"/>
    </row>
    <row r="154" spans="6:6">
      <c r="F154" s="1"/>
    </row>
    <row r="155" spans="6:6">
      <c r="F155" s="1"/>
    </row>
    <row r="156" spans="6:6">
      <c r="F156" s="1"/>
    </row>
    <row r="157" spans="6:6">
      <c r="F157" s="1"/>
    </row>
    <row r="158" spans="6:6">
      <c r="F158" s="1"/>
    </row>
    <row r="159" spans="6:6">
      <c r="F159" s="1"/>
    </row>
    <row r="160" spans="6:6">
      <c r="F160" s="1"/>
    </row>
    <row r="161" spans="6:6">
      <c r="F161" s="1"/>
    </row>
    <row r="162" spans="6:6">
      <c r="F162" s="1"/>
    </row>
    <row r="163" spans="6:6">
      <c r="F163" s="1"/>
    </row>
    <row r="164" spans="6:6">
      <c r="F164" s="1"/>
    </row>
    <row r="165" spans="6:6">
      <c r="F165" s="1"/>
    </row>
    <row r="166" spans="6:6">
      <c r="F166" s="1"/>
    </row>
    <row r="167" spans="6:6">
      <c r="F167" s="1"/>
    </row>
    <row r="168" spans="6:6">
      <c r="F168" s="1"/>
    </row>
    <row r="169" spans="6:6">
      <c r="F169" s="1"/>
    </row>
    <row r="170" spans="6:6">
      <c r="F170" s="1"/>
    </row>
    <row r="171" spans="6:6">
      <c r="F171" s="1"/>
    </row>
    <row r="172" spans="6:6">
      <c r="F172" s="1"/>
    </row>
    <row r="173" spans="6:6">
      <c r="F173" s="1"/>
    </row>
    <row r="174" spans="6:6">
      <c r="F174" s="1"/>
    </row>
    <row r="175" spans="6:6">
      <c r="F175" s="1"/>
    </row>
    <row r="176" spans="6:6">
      <c r="F176" s="1"/>
    </row>
    <row r="177" spans="6:6">
      <c r="F177" s="1"/>
    </row>
    <row r="178" spans="6:6">
      <c r="F178" s="1"/>
    </row>
    <row r="179" spans="6:6">
      <c r="F179" s="1"/>
    </row>
    <row r="180" spans="6:6">
      <c r="F180" s="1"/>
    </row>
    <row r="181" spans="6:6">
      <c r="F181" s="1"/>
    </row>
    <row r="182" spans="6:6">
      <c r="F182" s="1"/>
    </row>
  </sheetData>
  <sortState ref="A36:F44">
    <sortCondition ref="E36:E44"/>
  </sortState>
  <mergeCells count="9">
    <mergeCell ref="K10:S10"/>
    <mergeCell ref="A34:F34"/>
    <mergeCell ref="A1:F1"/>
    <mergeCell ref="A2:F2"/>
    <mergeCell ref="A3:F3"/>
    <mergeCell ref="A4:F4"/>
    <mergeCell ref="A5:F5"/>
    <mergeCell ref="A6:F6"/>
    <mergeCell ref="A8:F8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89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187" t="str">
        <f>JUV!A1</f>
        <v>MIRAMAR</v>
      </c>
      <c r="B1" s="187"/>
      <c r="C1" s="187"/>
      <c r="D1" s="187"/>
      <c r="E1" s="187"/>
      <c r="F1" s="187"/>
    </row>
    <row r="2" spans="1:7" ht="23.25">
      <c r="A2" s="191" t="str">
        <f>JUV!A2</f>
        <v>LINKS</v>
      </c>
      <c r="B2" s="191"/>
      <c r="C2" s="191"/>
      <c r="D2" s="191"/>
      <c r="E2" s="191"/>
      <c r="F2" s="191"/>
    </row>
    <row r="3" spans="1:7" ht="19.5">
      <c r="A3" s="188" t="s">
        <v>7</v>
      </c>
      <c r="B3" s="188"/>
      <c r="C3" s="188"/>
      <c r="D3" s="188"/>
      <c r="E3" s="188"/>
      <c r="F3" s="188"/>
    </row>
    <row r="4" spans="1:7" ht="26.25">
      <c r="A4" s="189" t="s">
        <v>12</v>
      </c>
      <c r="B4" s="189"/>
      <c r="C4" s="189"/>
      <c r="D4" s="189"/>
      <c r="E4" s="189"/>
      <c r="F4" s="189"/>
    </row>
    <row r="5" spans="1:7" ht="19.5">
      <c r="A5" s="190" t="s">
        <v>14</v>
      </c>
      <c r="B5" s="190"/>
      <c r="C5" s="190"/>
      <c r="D5" s="190"/>
      <c r="E5" s="190"/>
      <c r="F5" s="190"/>
    </row>
    <row r="6" spans="1:7" ht="19.5">
      <c r="A6" s="183" t="str">
        <f>JUV!A6</f>
        <v>DOMINGO 03 DE ABRIL DE 2022</v>
      </c>
      <c r="B6" s="183"/>
      <c r="C6" s="183"/>
      <c r="D6" s="183"/>
      <c r="E6" s="183"/>
      <c r="F6" s="183"/>
    </row>
    <row r="7" spans="1:7" ht="20.25" thickBot="1">
      <c r="A7" s="10"/>
      <c r="B7" s="10"/>
      <c r="C7" s="10"/>
      <c r="D7" s="10"/>
      <c r="E7" s="10"/>
      <c r="F7" s="10"/>
    </row>
    <row r="8" spans="1:7" ht="20.25" thickBot="1">
      <c r="A8" s="197" t="s">
        <v>38</v>
      </c>
      <c r="B8" s="198"/>
      <c r="C8" s="198"/>
      <c r="D8" s="198"/>
      <c r="E8" s="198"/>
      <c r="F8" s="199"/>
      <c r="G8" s="91"/>
    </row>
    <row r="9" spans="1:7" s="62" customFormat="1" ht="20.25" thickBot="1">
      <c r="A9" s="92" t="s">
        <v>0</v>
      </c>
      <c r="B9" s="93" t="s">
        <v>9</v>
      </c>
      <c r="C9" s="93" t="s">
        <v>21</v>
      </c>
      <c r="D9" s="94" t="s">
        <v>1</v>
      </c>
      <c r="E9" s="95" t="s">
        <v>4</v>
      </c>
      <c r="F9" s="95" t="s">
        <v>5</v>
      </c>
      <c r="G9" s="96"/>
    </row>
    <row r="10" spans="1:7" ht="20.25" thickBot="1">
      <c r="A10" s="65" t="s">
        <v>161</v>
      </c>
      <c r="B10" s="36" t="s">
        <v>240</v>
      </c>
      <c r="C10" s="37">
        <v>41277</v>
      </c>
      <c r="D10" s="68">
        <v>-2</v>
      </c>
      <c r="E10" s="274">
        <v>36</v>
      </c>
      <c r="F10" s="69">
        <f>(E10-D10)</f>
        <v>38</v>
      </c>
      <c r="G10" s="97" t="s">
        <v>26</v>
      </c>
    </row>
    <row r="11" spans="1:7" ht="20.25" thickBot="1">
      <c r="A11" s="65" t="s">
        <v>159</v>
      </c>
      <c r="B11" s="36" t="s">
        <v>234</v>
      </c>
      <c r="C11" s="37">
        <v>41592</v>
      </c>
      <c r="D11" s="68">
        <v>12</v>
      </c>
      <c r="E11" s="274">
        <v>49</v>
      </c>
      <c r="F11" s="69">
        <f>(E11-D11)</f>
        <v>37</v>
      </c>
      <c r="G11" s="98" t="s">
        <v>27</v>
      </c>
    </row>
    <row r="12" spans="1:7" ht="19.5">
      <c r="A12" s="65" t="s">
        <v>165</v>
      </c>
      <c r="B12" s="36" t="s">
        <v>233</v>
      </c>
      <c r="C12" s="37">
        <v>42256</v>
      </c>
      <c r="D12" s="68">
        <v>0</v>
      </c>
      <c r="E12" s="22">
        <v>54</v>
      </c>
      <c r="F12" s="69">
        <f>(E12-D12)</f>
        <v>54</v>
      </c>
    </row>
    <row r="13" spans="1:7" ht="20.25" thickBot="1">
      <c r="A13" s="65" t="s">
        <v>160</v>
      </c>
      <c r="B13" s="36" t="s">
        <v>235</v>
      </c>
      <c r="C13" s="37">
        <v>41306</v>
      </c>
      <c r="D13" s="68">
        <v>7</v>
      </c>
      <c r="E13" s="22">
        <v>56</v>
      </c>
      <c r="F13" s="69">
        <f>(E13-D13)</f>
        <v>49</v>
      </c>
    </row>
    <row r="14" spans="1:7" ht="20.25" thickBot="1">
      <c r="A14" s="65" t="s">
        <v>162</v>
      </c>
      <c r="B14" s="36" t="s">
        <v>233</v>
      </c>
      <c r="C14" s="37">
        <v>41428</v>
      </c>
      <c r="D14" s="68">
        <v>18</v>
      </c>
      <c r="E14" s="22">
        <v>57</v>
      </c>
      <c r="F14" s="69">
        <f>(E14-D14)</f>
        <v>39</v>
      </c>
      <c r="G14" s="97" t="s">
        <v>17</v>
      </c>
    </row>
    <row r="15" spans="1:7" ht="19.5">
      <c r="A15" s="65" t="s">
        <v>164</v>
      </c>
      <c r="B15" s="36" t="s">
        <v>234</v>
      </c>
      <c r="C15" s="37">
        <v>41775</v>
      </c>
      <c r="D15" s="68">
        <v>0</v>
      </c>
      <c r="E15" s="22">
        <v>61</v>
      </c>
      <c r="F15" s="69">
        <f>(E15-D15)</f>
        <v>61</v>
      </c>
    </row>
    <row r="16" spans="1:7" ht="19.5">
      <c r="A16" s="65" t="s">
        <v>163</v>
      </c>
      <c r="B16" s="36" t="s">
        <v>240</v>
      </c>
      <c r="C16" s="37">
        <v>41409</v>
      </c>
      <c r="D16" s="68">
        <v>15</v>
      </c>
      <c r="E16" s="22">
        <v>61</v>
      </c>
      <c r="F16" s="69">
        <f>(E16-D16)</f>
        <v>46</v>
      </c>
    </row>
    <row r="17" spans="1:7" ht="19.5">
      <c r="A17" s="65" t="s">
        <v>167</v>
      </c>
      <c r="B17" s="36" t="s">
        <v>244</v>
      </c>
      <c r="C17" s="37">
        <v>42587</v>
      </c>
      <c r="D17" s="68">
        <v>0</v>
      </c>
      <c r="E17" s="22">
        <v>61</v>
      </c>
      <c r="F17" s="69">
        <f>(E17-D17)</f>
        <v>61</v>
      </c>
    </row>
    <row r="18" spans="1:7" ht="19.5">
      <c r="A18" s="65" t="s">
        <v>166</v>
      </c>
      <c r="B18" s="36" t="s">
        <v>234</v>
      </c>
      <c r="C18" s="37">
        <v>41387</v>
      </c>
      <c r="D18" s="68">
        <v>13</v>
      </c>
      <c r="E18" s="22">
        <v>63</v>
      </c>
      <c r="F18" s="69">
        <f>(E18-D18)</f>
        <v>50</v>
      </c>
    </row>
    <row r="19" spans="1:7" ht="19.5">
      <c r="A19" s="65" t="s">
        <v>170</v>
      </c>
      <c r="B19" s="36" t="s">
        <v>237</v>
      </c>
      <c r="C19" s="37">
        <v>42038</v>
      </c>
      <c r="D19" s="68">
        <v>0</v>
      </c>
      <c r="E19" s="22">
        <v>63</v>
      </c>
      <c r="F19" s="69">
        <f>(E19-D19)</f>
        <v>63</v>
      </c>
    </row>
    <row r="20" spans="1:7" ht="19.5">
      <c r="A20" s="65" t="s">
        <v>168</v>
      </c>
      <c r="B20" s="36" t="s">
        <v>236</v>
      </c>
      <c r="C20" s="37">
        <v>41620</v>
      </c>
      <c r="D20" s="68">
        <v>0</v>
      </c>
      <c r="E20" s="22">
        <v>63</v>
      </c>
      <c r="F20" s="69">
        <f>(E20-D20)</f>
        <v>63</v>
      </c>
    </row>
    <row r="21" spans="1:7" ht="19.5">
      <c r="A21" s="65" t="s">
        <v>172</v>
      </c>
      <c r="B21" s="36" t="s">
        <v>235</v>
      </c>
      <c r="C21" s="37">
        <v>41954</v>
      </c>
      <c r="D21" s="68">
        <v>0</v>
      </c>
      <c r="E21" s="22">
        <v>64</v>
      </c>
      <c r="F21" s="69">
        <f>(E21-D21)</f>
        <v>64</v>
      </c>
    </row>
    <row r="22" spans="1:7" ht="19.5">
      <c r="A22" s="65" t="s">
        <v>173</v>
      </c>
      <c r="B22" s="36" t="s">
        <v>235</v>
      </c>
      <c r="C22" s="37">
        <v>41969</v>
      </c>
      <c r="D22" s="68">
        <v>0</v>
      </c>
      <c r="E22" s="22">
        <v>68</v>
      </c>
      <c r="F22" s="69">
        <f>(E22-D22)</f>
        <v>68</v>
      </c>
    </row>
    <row r="23" spans="1:7" ht="19.5">
      <c r="A23" s="65" t="s">
        <v>171</v>
      </c>
      <c r="B23" s="36" t="s">
        <v>236</v>
      </c>
      <c r="C23" s="37">
        <v>41498</v>
      </c>
      <c r="D23" s="68">
        <v>0</v>
      </c>
      <c r="E23" s="22">
        <v>69</v>
      </c>
      <c r="F23" s="69">
        <f>(E23-D23)</f>
        <v>69</v>
      </c>
      <c r="G23" s="96"/>
    </row>
    <row r="24" spans="1:7" ht="19.5">
      <c r="A24" s="65" t="s">
        <v>169</v>
      </c>
      <c r="B24" s="36" t="s">
        <v>236</v>
      </c>
      <c r="C24" s="37">
        <v>41620</v>
      </c>
      <c r="D24" s="68">
        <v>0</v>
      </c>
      <c r="E24" s="22">
        <v>74</v>
      </c>
      <c r="F24" s="69">
        <f>(E24-D24)</f>
        <v>74</v>
      </c>
      <c r="G24" s="96"/>
    </row>
    <row r="25" spans="1:7" ht="20.25" thickBot="1">
      <c r="A25" s="246" t="s">
        <v>174</v>
      </c>
      <c r="B25" s="247" t="s">
        <v>236</v>
      </c>
      <c r="C25" s="248">
        <v>41764</v>
      </c>
      <c r="D25" s="249">
        <v>0</v>
      </c>
      <c r="E25" s="250">
        <v>77</v>
      </c>
      <c r="F25" s="251">
        <f>(E25-D25)</f>
        <v>77</v>
      </c>
      <c r="G25" s="96"/>
    </row>
    <row r="27" spans="1:7" ht="19.5" thickBot="1">
      <c r="A27" s="99"/>
      <c r="B27" s="100"/>
      <c r="C27" s="101"/>
      <c r="D27" s="102"/>
      <c r="E27" s="91"/>
      <c r="F27" s="91"/>
      <c r="G27" s="91"/>
    </row>
    <row r="28" spans="1:7" ht="20.25" thickBot="1">
      <c r="A28" s="200" t="s">
        <v>37</v>
      </c>
      <c r="B28" s="201"/>
      <c r="C28" s="201"/>
      <c r="D28" s="201"/>
      <c r="E28" s="201"/>
      <c r="F28" s="202"/>
      <c r="G28" s="91"/>
    </row>
    <row r="29" spans="1:7" ht="20.25" thickBot="1">
      <c r="A29" s="92" t="s">
        <v>0</v>
      </c>
      <c r="B29" s="93" t="s">
        <v>9</v>
      </c>
      <c r="C29" s="93" t="s">
        <v>21</v>
      </c>
      <c r="D29" s="94" t="s">
        <v>1</v>
      </c>
      <c r="E29" s="95" t="s">
        <v>4</v>
      </c>
      <c r="F29" s="95" t="s">
        <v>5</v>
      </c>
      <c r="G29" s="91"/>
    </row>
    <row r="30" spans="1:7" ht="20.25" thickBot="1">
      <c r="A30" s="65" t="s">
        <v>175</v>
      </c>
      <c r="B30" s="36" t="s">
        <v>240</v>
      </c>
      <c r="C30" s="37">
        <v>41592</v>
      </c>
      <c r="D30" s="68">
        <v>0</v>
      </c>
      <c r="E30" s="256">
        <v>68</v>
      </c>
      <c r="F30" s="69">
        <f>(E30-D30)</f>
        <v>68</v>
      </c>
      <c r="G30" s="97" t="s">
        <v>26</v>
      </c>
    </row>
    <row r="31" spans="1:7" ht="20.25" thickBot="1">
      <c r="A31" s="65" t="s">
        <v>255</v>
      </c>
      <c r="B31" s="36" t="s">
        <v>231</v>
      </c>
      <c r="C31" s="37">
        <v>41423</v>
      </c>
      <c r="D31" s="68">
        <v>22</v>
      </c>
      <c r="E31" s="22">
        <v>68</v>
      </c>
      <c r="F31" s="257">
        <f>(E31-D31)</f>
        <v>46</v>
      </c>
      <c r="G31" s="98" t="s">
        <v>17</v>
      </c>
    </row>
    <row r="32" spans="1:7" ht="20.25" thickBot="1">
      <c r="A32" s="252" t="s">
        <v>177</v>
      </c>
      <c r="B32" s="247" t="s">
        <v>237</v>
      </c>
      <c r="C32" s="248">
        <v>41885</v>
      </c>
      <c r="D32" s="253" t="s">
        <v>10</v>
      </c>
      <c r="E32" s="254" t="s">
        <v>10</v>
      </c>
      <c r="F32" s="255" t="s">
        <v>10</v>
      </c>
      <c r="G32" s="9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</sheetData>
  <sortState ref="A10:F25">
    <sortCondition ref="E10:E25"/>
  </sortState>
  <mergeCells count="8">
    <mergeCell ref="A6:F6"/>
    <mergeCell ref="A8:F8"/>
    <mergeCell ref="A28:F2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59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26"/>
    <col min="9" max="16384" width="11.42578125" style="1"/>
  </cols>
  <sheetData>
    <row r="1" spans="1:16" ht="30.75">
      <c r="A1" s="187" t="str">
        <f>JUV!A1</f>
        <v>MIRAMAR</v>
      </c>
      <c r="B1" s="187"/>
      <c r="C1" s="187"/>
      <c r="D1" s="187"/>
      <c r="E1" s="187"/>
      <c r="F1" s="187"/>
    </row>
    <row r="2" spans="1:16" ht="23.25">
      <c r="A2" s="191" t="str">
        <f>JUV!A2</f>
        <v>LINKS</v>
      </c>
      <c r="B2" s="191"/>
      <c r="C2" s="191"/>
      <c r="D2" s="191"/>
      <c r="E2" s="191"/>
      <c r="F2" s="191"/>
    </row>
    <row r="3" spans="1:16" ht="19.5">
      <c r="A3" s="188" t="s">
        <v>7</v>
      </c>
      <c r="B3" s="188"/>
      <c r="C3" s="188"/>
      <c r="D3" s="188"/>
      <c r="E3" s="188"/>
      <c r="F3" s="188"/>
    </row>
    <row r="4" spans="1:16" ht="26.25">
      <c r="A4" s="189" t="s">
        <v>12</v>
      </c>
      <c r="B4" s="189"/>
      <c r="C4" s="189"/>
      <c r="D4" s="189"/>
      <c r="E4" s="189"/>
      <c r="F4" s="189"/>
    </row>
    <row r="5" spans="1:16" ht="19.5">
      <c r="A5" s="190" t="s">
        <v>14</v>
      </c>
      <c r="B5" s="190"/>
      <c r="C5" s="190"/>
      <c r="D5" s="190"/>
      <c r="E5" s="190"/>
      <c r="F5" s="190"/>
    </row>
    <row r="6" spans="1:16" ht="19.5">
      <c r="A6" s="183" t="str">
        <f>JUV!A6</f>
        <v>DOMINGO 03 DE ABRIL DE 2022</v>
      </c>
      <c r="B6" s="183"/>
      <c r="C6" s="183"/>
      <c r="D6" s="183"/>
      <c r="E6" s="183"/>
      <c r="F6" s="183"/>
    </row>
    <row r="7" spans="1:16" ht="20.25" thickBot="1">
      <c r="A7" s="10"/>
      <c r="B7" s="10"/>
      <c r="C7" s="10"/>
      <c r="D7" s="10"/>
      <c r="E7" s="10"/>
      <c r="F7" s="10"/>
    </row>
    <row r="8" spans="1:16" ht="20.25" thickBot="1">
      <c r="A8" s="193" t="s">
        <v>25</v>
      </c>
      <c r="B8" s="194"/>
      <c r="C8" s="194"/>
      <c r="D8" s="194"/>
      <c r="E8" s="194"/>
      <c r="F8" s="195"/>
    </row>
    <row r="9" spans="1:16" s="62" customFormat="1" ht="20.25" thickBot="1">
      <c r="A9" s="19" t="s">
        <v>0</v>
      </c>
      <c r="B9" s="66" t="s">
        <v>9</v>
      </c>
      <c r="C9" s="66" t="s">
        <v>21</v>
      </c>
      <c r="D9" s="67" t="s">
        <v>1</v>
      </c>
      <c r="E9" s="4" t="s">
        <v>4</v>
      </c>
      <c r="F9" s="4" t="s">
        <v>5</v>
      </c>
      <c r="H9" s="26"/>
      <c r="K9" s="1"/>
      <c r="L9" s="1"/>
      <c r="M9" s="1"/>
      <c r="N9" s="1"/>
      <c r="O9" s="1"/>
      <c r="P9" s="1"/>
    </row>
    <row r="10" spans="1:16" ht="20.25" thickBot="1">
      <c r="A10" s="65" t="s">
        <v>205</v>
      </c>
      <c r="B10" s="36" t="s">
        <v>236</v>
      </c>
      <c r="C10" s="37">
        <v>38531</v>
      </c>
      <c r="D10" s="68">
        <v>11</v>
      </c>
      <c r="E10" s="256">
        <v>54</v>
      </c>
      <c r="F10" s="69">
        <f>(E10-D10)</f>
        <v>43</v>
      </c>
      <c r="G10" s="76" t="s">
        <v>26</v>
      </c>
      <c r="J10" s="62"/>
      <c r="K10" s="62"/>
      <c r="L10" s="62"/>
      <c r="M10" s="62"/>
    </row>
    <row r="11" spans="1:16" ht="20.25" thickBot="1">
      <c r="A11" s="65" t="s">
        <v>202</v>
      </c>
      <c r="B11" s="36" t="s">
        <v>236</v>
      </c>
      <c r="C11" s="37">
        <v>39767</v>
      </c>
      <c r="D11" s="68">
        <v>0</v>
      </c>
      <c r="E11" s="22">
        <v>62</v>
      </c>
      <c r="F11" s="257">
        <f>(E11-D11)</f>
        <v>62</v>
      </c>
      <c r="G11" s="76" t="s">
        <v>17</v>
      </c>
      <c r="J11" s="62"/>
      <c r="K11" s="62"/>
      <c r="L11" s="62"/>
      <c r="M11" s="62"/>
      <c r="N11" s="62"/>
      <c r="O11" s="62"/>
    </row>
    <row r="12" spans="1:16" ht="19.5">
      <c r="A12" s="65" t="s">
        <v>204</v>
      </c>
      <c r="B12" s="36" t="s">
        <v>236</v>
      </c>
      <c r="C12" s="37">
        <v>39291</v>
      </c>
      <c r="D12" s="68">
        <v>0</v>
      </c>
      <c r="E12" s="22">
        <v>69</v>
      </c>
      <c r="F12" s="69">
        <f>(E12-D12)</f>
        <v>69</v>
      </c>
    </row>
    <row r="13" spans="1:16" ht="19.5">
      <c r="A13" s="65" t="s">
        <v>206</v>
      </c>
      <c r="B13" s="36" t="s">
        <v>235</v>
      </c>
      <c r="C13" s="37">
        <v>39442</v>
      </c>
      <c r="D13" s="68">
        <v>0</v>
      </c>
      <c r="E13" s="22">
        <v>71</v>
      </c>
      <c r="F13" s="69">
        <f>(E13-D13)</f>
        <v>71</v>
      </c>
    </row>
    <row r="14" spans="1:16" ht="20.25" thickBot="1">
      <c r="A14" s="252" t="s">
        <v>203</v>
      </c>
      <c r="B14" s="247" t="s">
        <v>231</v>
      </c>
      <c r="C14" s="248">
        <v>39638</v>
      </c>
      <c r="D14" s="253" t="s">
        <v>10</v>
      </c>
      <c r="E14" s="254" t="s">
        <v>10</v>
      </c>
      <c r="F14" s="255" t="s">
        <v>10</v>
      </c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</sheetData>
  <sortState ref="A10:F14">
    <sortCondition ref="E10:E14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41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187" t="str">
        <f>JUV!A1</f>
        <v>MIRAMAR</v>
      </c>
      <c r="B1" s="187"/>
      <c r="C1" s="187"/>
    </row>
    <row r="2" spans="1:4" ht="23.25">
      <c r="A2" s="191" t="str">
        <f>JUV!A2</f>
        <v>LINKS</v>
      </c>
      <c r="B2" s="191"/>
      <c r="C2" s="191"/>
    </row>
    <row r="3" spans="1:4">
      <c r="A3" s="203" t="s">
        <v>7</v>
      </c>
      <c r="B3" s="203"/>
      <c r="C3" s="203"/>
    </row>
    <row r="4" spans="1:4" ht="26.25">
      <c r="A4" s="189" t="s">
        <v>12</v>
      </c>
      <c r="B4" s="189"/>
      <c r="C4" s="189"/>
    </row>
    <row r="5" spans="1:4" ht="19.5">
      <c r="A5" s="190" t="s">
        <v>19</v>
      </c>
      <c r="B5" s="190"/>
      <c r="C5" s="190"/>
    </row>
    <row r="6" spans="1:4" ht="19.5">
      <c r="A6" s="183" t="str">
        <f>JUV!A6</f>
        <v>DOMINGO 03 DE ABRIL DE 2022</v>
      </c>
      <c r="B6" s="183"/>
      <c r="C6" s="183"/>
    </row>
    <row r="7" spans="1:4" ht="20.25" thickBot="1">
      <c r="A7" s="9"/>
      <c r="B7" s="9"/>
      <c r="C7" s="9"/>
    </row>
    <row r="8" spans="1:4" ht="20.25" thickBot="1">
      <c r="A8" s="193" t="s">
        <v>13</v>
      </c>
      <c r="B8" s="194"/>
      <c r="C8" s="195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56"/>
    </row>
    <row r="10" spans="1:4" ht="20.25" thickBot="1">
      <c r="A10" s="5" t="s">
        <v>197</v>
      </c>
      <c r="B10" s="7" t="s">
        <v>233</v>
      </c>
      <c r="C10" s="6">
        <v>25</v>
      </c>
      <c r="D10" s="25" t="s">
        <v>20</v>
      </c>
    </row>
    <row r="11" spans="1:4" ht="20.25" thickBot="1">
      <c r="A11" s="5" t="s">
        <v>180</v>
      </c>
      <c r="B11" s="7" t="s">
        <v>233</v>
      </c>
      <c r="C11" s="6">
        <v>27</v>
      </c>
      <c r="D11" s="25" t="s">
        <v>20</v>
      </c>
    </row>
    <row r="12" spans="1:4" ht="20.25" thickBot="1">
      <c r="A12" s="5" t="s">
        <v>186</v>
      </c>
      <c r="B12" s="7" t="s">
        <v>240</v>
      </c>
      <c r="C12" s="6">
        <v>27</v>
      </c>
      <c r="D12" s="25" t="s">
        <v>20</v>
      </c>
    </row>
    <row r="13" spans="1:4" ht="20.25" thickBot="1">
      <c r="A13" s="5" t="s">
        <v>184</v>
      </c>
      <c r="B13" s="7" t="s">
        <v>231</v>
      </c>
      <c r="C13" s="6">
        <v>29</v>
      </c>
      <c r="D13" s="25" t="s">
        <v>20</v>
      </c>
    </row>
    <row r="14" spans="1:4" ht="20.25" thickBot="1">
      <c r="A14" s="5" t="s">
        <v>185</v>
      </c>
      <c r="B14" s="7" t="s">
        <v>234</v>
      </c>
      <c r="C14" s="6">
        <v>30</v>
      </c>
      <c r="D14" s="25" t="s">
        <v>20</v>
      </c>
    </row>
    <row r="15" spans="1:4" ht="20.25" thickBot="1">
      <c r="A15" s="5" t="s">
        <v>230</v>
      </c>
      <c r="B15" s="7" t="s">
        <v>235</v>
      </c>
      <c r="C15" s="6">
        <v>30</v>
      </c>
      <c r="D15" s="25" t="s">
        <v>20</v>
      </c>
    </row>
    <row r="16" spans="1:4" ht="20.25" thickBot="1">
      <c r="A16" s="5" t="s">
        <v>195</v>
      </c>
      <c r="B16" s="7" t="s">
        <v>237</v>
      </c>
      <c r="C16" s="6">
        <v>31</v>
      </c>
      <c r="D16" s="25" t="s">
        <v>20</v>
      </c>
    </row>
    <row r="17" spans="1:4" ht="20.25" thickBot="1">
      <c r="A17" s="5" t="s">
        <v>196</v>
      </c>
      <c r="B17" s="7" t="s">
        <v>235</v>
      </c>
      <c r="C17" s="6">
        <v>31</v>
      </c>
      <c r="D17" s="25" t="s">
        <v>20</v>
      </c>
    </row>
    <row r="18" spans="1:4" ht="20.25" thickBot="1">
      <c r="A18" s="5" t="s">
        <v>192</v>
      </c>
      <c r="B18" s="7" t="s">
        <v>240</v>
      </c>
      <c r="C18" s="277">
        <v>31</v>
      </c>
      <c r="D18" s="25" t="s">
        <v>20</v>
      </c>
    </row>
    <row r="19" spans="1:4" ht="20.25" thickBot="1">
      <c r="A19" s="5" t="s">
        <v>194</v>
      </c>
      <c r="B19" s="7" t="s">
        <v>233</v>
      </c>
      <c r="C19" s="6">
        <v>32</v>
      </c>
      <c r="D19" s="25" t="s">
        <v>20</v>
      </c>
    </row>
    <row r="20" spans="1:4" ht="20.25" thickBot="1">
      <c r="A20" s="5" t="s">
        <v>179</v>
      </c>
      <c r="B20" s="7" t="s">
        <v>234</v>
      </c>
      <c r="C20" s="6">
        <v>33</v>
      </c>
      <c r="D20" s="25" t="s">
        <v>20</v>
      </c>
    </row>
    <row r="21" spans="1:4" ht="20.25" thickBot="1">
      <c r="A21" s="5" t="s">
        <v>246</v>
      </c>
      <c r="B21" s="7" t="s">
        <v>234</v>
      </c>
      <c r="C21" s="6">
        <v>33</v>
      </c>
      <c r="D21" s="25" t="s">
        <v>20</v>
      </c>
    </row>
    <row r="22" spans="1:4" ht="20.25" thickBot="1">
      <c r="A22" s="5" t="s">
        <v>190</v>
      </c>
      <c r="B22" s="7" t="s">
        <v>237</v>
      </c>
      <c r="C22" s="6">
        <v>34</v>
      </c>
      <c r="D22" s="25" t="s">
        <v>20</v>
      </c>
    </row>
    <row r="23" spans="1:4" ht="20.25" thickBot="1">
      <c r="A23" s="5" t="s">
        <v>193</v>
      </c>
      <c r="B23" s="7" t="s">
        <v>235</v>
      </c>
      <c r="C23" s="6">
        <v>35</v>
      </c>
      <c r="D23" s="25" t="s">
        <v>20</v>
      </c>
    </row>
    <row r="24" spans="1:4" ht="20.25" thickBot="1">
      <c r="A24" s="38" t="s">
        <v>188</v>
      </c>
      <c r="B24" s="286" t="s">
        <v>237</v>
      </c>
      <c r="C24" s="6">
        <v>37</v>
      </c>
      <c r="D24" s="25" t="s">
        <v>20</v>
      </c>
    </row>
    <row r="25" spans="1:4" ht="20.25" thickBot="1">
      <c r="A25" s="5" t="s">
        <v>181</v>
      </c>
      <c r="B25" s="7" t="s">
        <v>231</v>
      </c>
      <c r="C25" s="6">
        <v>39</v>
      </c>
      <c r="D25" s="25" t="s">
        <v>20</v>
      </c>
    </row>
    <row r="26" spans="1:4" ht="20.25" thickBot="1">
      <c r="A26" s="5" t="s">
        <v>189</v>
      </c>
      <c r="B26" s="7" t="s">
        <v>231</v>
      </c>
      <c r="C26" s="6">
        <v>39</v>
      </c>
      <c r="D26" s="25" t="s">
        <v>20</v>
      </c>
    </row>
    <row r="27" spans="1:4" ht="20.25" thickBot="1">
      <c r="A27" s="5" t="s">
        <v>183</v>
      </c>
      <c r="B27" s="7" t="s">
        <v>240</v>
      </c>
      <c r="C27" s="6">
        <v>41</v>
      </c>
      <c r="D27" s="25" t="s">
        <v>20</v>
      </c>
    </row>
    <row r="28" spans="1:4" ht="20.25" thickBot="1">
      <c r="A28" s="5" t="s">
        <v>187</v>
      </c>
      <c r="B28" s="7" t="s">
        <v>237</v>
      </c>
      <c r="C28" s="6">
        <v>41</v>
      </c>
      <c r="D28" s="25" t="s">
        <v>20</v>
      </c>
    </row>
    <row r="29" spans="1:4" ht="20.25" thickBot="1">
      <c r="A29" s="5" t="s">
        <v>198</v>
      </c>
      <c r="B29" s="7" t="s">
        <v>231</v>
      </c>
      <c r="C29" s="6">
        <v>46</v>
      </c>
      <c r="D29" s="25" t="s">
        <v>20</v>
      </c>
    </row>
    <row r="30" spans="1:4" ht="20.25" thickBot="1">
      <c r="A30" s="258" t="s">
        <v>182</v>
      </c>
      <c r="B30" s="7" t="s">
        <v>234</v>
      </c>
      <c r="C30" s="277" t="s">
        <v>10</v>
      </c>
      <c r="D30" s="25" t="s">
        <v>20</v>
      </c>
    </row>
    <row r="31" spans="1:4" ht="20.25" thickBot="1">
      <c r="A31" s="252" t="s">
        <v>191</v>
      </c>
      <c r="B31" s="285" t="s">
        <v>233</v>
      </c>
      <c r="C31" s="287" t="s">
        <v>10</v>
      </c>
      <c r="D31" s="25" t="s">
        <v>20</v>
      </c>
    </row>
    <row r="32" spans="1:4" ht="20.25" thickBot="1">
      <c r="A32" s="89"/>
      <c r="B32" s="90"/>
      <c r="C32" s="59"/>
    </row>
    <row r="33" spans="1:4" ht="20.25" thickBot="1">
      <c r="A33" s="193" t="s">
        <v>32</v>
      </c>
      <c r="B33" s="194"/>
      <c r="C33" s="195"/>
    </row>
    <row r="34" spans="1:4" ht="20.25" thickBot="1">
      <c r="A34" s="4" t="s">
        <v>0</v>
      </c>
      <c r="B34" s="4" t="s">
        <v>9</v>
      </c>
      <c r="C34" s="4" t="s">
        <v>8</v>
      </c>
      <c r="D34" s="86"/>
    </row>
    <row r="35" spans="1:4" ht="20.25" thickBot="1">
      <c r="A35" s="5" t="s">
        <v>227</v>
      </c>
      <c r="B35" s="7" t="s">
        <v>237</v>
      </c>
      <c r="C35" s="6">
        <v>40</v>
      </c>
      <c r="D35" s="25" t="s">
        <v>20</v>
      </c>
    </row>
    <row r="36" spans="1:4" ht="20.25" thickBot="1">
      <c r="A36" s="5" t="s">
        <v>226</v>
      </c>
      <c r="B36" s="7" t="s">
        <v>237</v>
      </c>
      <c r="C36" s="6">
        <v>41</v>
      </c>
      <c r="D36" s="25" t="s">
        <v>20</v>
      </c>
    </row>
    <row r="37" spans="1:4" ht="20.25" thickBot="1">
      <c r="A37" s="5" t="s">
        <v>224</v>
      </c>
      <c r="B37" s="7" t="s">
        <v>237</v>
      </c>
      <c r="C37" s="6">
        <v>43</v>
      </c>
      <c r="D37" s="25" t="s">
        <v>20</v>
      </c>
    </row>
    <row r="38" spans="1:4" ht="20.25" thickBot="1">
      <c r="A38" s="5" t="s">
        <v>225</v>
      </c>
      <c r="B38" s="7" t="s">
        <v>237</v>
      </c>
      <c r="C38" s="6">
        <v>43</v>
      </c>
      <c r="D38" s="25" t="s">
        <v>20</v>
      </c>
    </row>
    <row r="39" spans="1:4" ht="20.25" thickBot="1">
      <c r="A39" s="5" t="s">
        <v>228</v>
      </c>
      <c r="B39" s="7" t="s">
        <v>237</v>
      </c>
      <c r="C39" s="6">
        <v>44</v>
      </c>
      <c r="D39" s="25" t="s">
        <v>20</v>
      </c>
    </row>
    <row r="40" spans="1:4" ht="20.25" thickBot="1">
      <c r="A40" s="258" t="s">
        <v>223</v>
      </c>
      <c r="B40" s="7" t="s">
        <v>237</v>
      </c>
      <c r="C40" s="277" t="s">
        <v>10</v>
      </c>
      <c r="D40" s="25" t="s">
        <v>20</v>
      </c>
    </row>
    <row r="41" spans="1:4" ht="20.25" thickBot="1">
      <c r="A41" s="278" t="s">
        <v>229</v>
      </c>
      <c r="B41" s="279" t="s">
        <v>237</v>
      </c>
      <c r="C41" s="280" t="s">
        <v>254</v>
      </c>
      <c r="D41" s="25" t="s">
        <v>20</v>
      </c>
    </row>
  </sheetData>
  <sortState ref="A10:C31">
    <sortCondition ref="C10:C31"/>
  </sortState>
  <mergeCells count="8">
    <mergeCell ref="A33:C33"/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HORARIOS</vt:lpstr>
      <vt:lpstr>TODOS GROSS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2022-04-03T20:55:55Z</cp:lastPrinted>
  <dcterms:created xsi:type="dcterms:W3CDTF">2000-04-30T13:23:02Z</dcterms:created>
  <dcterms:modified xsi:type="dcterms:W3CDTF">2022-04-03T21:00:11Z</dcterms:modified>
</cp:coreProperties>
</file>